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95" windowWidth="11535" windowHeight="7140" activeTab="0"/>
  </bookViews>
  <sheets>
    <sheet name="KL4_1_04-05" sheetId="1" r:id="rId1"/>
    <sheet name="KL4_2_04-05" sheetId="2" r:id="rId2"/>
    <sheet name="KL4_4_04-05" sheetId="3" r:id="rId3"/>
    <sheet name="KL4_5_04-05" sheetId="4" r:id="rId4"/>
    <sheet name="KL4_6_04-05" sheetId="5" r:id="rId5"/>
    <sheet name="KL4_7_04-05" sheetId="6" r:id="rId6"/>
    <sheet name="KL4_9_04-05" sheetId="7" r:id="rId7"/>
    <sheet name="KL4_10_04-05" sheetId="8" r:id="rId8"/>
    <sheet name="KL4_Tabelle_Endstand" sheetId="9" r:id="rId9"/>
    <sheet name="Punkte" sheetId="10" r:id="rId10"/>
    <sheet name="Tabelle3" sheetId="11" r:id="rId11"/>
    <sheet name="Tabelle4" sheetId="12" r:id="rId12"/>
  </sheets>
  <definedNames/>
  <calcPr fullCalcOnLoad="1"/>
</workbook>
</file>

<file path=xl/sharedStrings.xml><?xml version="1.0" encoding="utf-8"?>
<sst xmlns="http://schemas.openxmlformats.org/spreadsheetml/2006/main" count="506" uniqueCount="148">
  <si>
    <t>Westdeutscher Kegel-</t>
  </si>
  <si>
    <t>und Bowlingverband e.V.</t>
  </si>
  <si>
    <t>SPIELBERICHT</t>
  </si>
  <si>
    <t>Gau        Niederrhein</t>
  </si>
  <si>
    <t>Spiel-Nr.</t>
  </si>
  <si>
    <t xml:space="preserve"> .Spieltag</t>
  </si>
  <si>
    <t>Austragungsort:</t>
  </si>
  <si>
    <t>Datum:</t>
  </si>
  <si>
    <t>12,09,04</t>
  </si>
  <si>
    <t>Gastgeber:</t>
  </si>
  <si>
    <t>Gast:</t>
  </si>
  <si>
    <t>Anschrift</t>
  </si>
  <si>
    <t>Anschrift:</t>
  </si>
  <si>
    <t>Klaus-Dieter Lang,  Am Braken 16</t>
  </si>
  <si>
    <t>Tel.</t>
  </si>
  <si>
    <t>02161-671893</t>
  </si>
  <si>
    <t>42489  Wülfrath</t>
  </si>
  <si>
    <t>Sp.-Nr</t>
  </si>
  <si>
    <t xml:space="preserve">   Name</t>
  </si>
  <si>
    <t>PL</t>
  </si>
  <si>
    <t>LP</t>
  </si>
  <si>
    <t xml:space="preserve">        Name</t>
  </si>
  <si>
    <t>Sp.-Nr.</t>
  </si>
  <si>
    <t xml:space="preserve">Gesamt   </t>
  </si>
  <si>
    <t xml:space="preserve">   Gesamt</t>
  </si>
  <si>
    <t xml:space="preserve">Zusatzwertung   </t>
  </si>
  <si>
    <t xml:space="preserve">   Zusatzwertung</t>
  </si>
  <si>
    <t>Differenz</t>
  </si>
  <si>
    <t>Durchschnitt</t>
  </si>
  <si>
    <t xml:space="preserve">Punkte   </t>
  </si>
  <si>
    <t xml:space="preserve">   Punkte</t>
  </si>
  <si>
    <t xml:space="preserve">  Bemerkungen</t>
  </si>
  <si>
    <t xml:space="preserve">  Mannschaftsführer</t>
  </si>
  <si>
    <t>Liga/Gruppe:BU ___ NRL ___ GL ___ BL ___ BK ___ KL   4    KK ___</t>
  </si>
  <si>
    <t>SK Meide 63 Hilden IV</t>
  </si>
  <si>
    <t>SK Ford Wülfrath 3</t>
  </si>
  <si>
    <t>Thomas Krey,  Am Stadtwald 6</t>
  </si>
  <si>
    <t>40724  Hilden</t>
  </si>
  <si>
    <t xml:space="preserve"> Hermann Überall</t>
  </si>
  <si>
    <t xml:space="preserve"> Peter Klapdor</t>
  </si>
  <si>
    <t xml:space="preserve"> Günter Staudt</t>
  </si>
  <si>
    <t xml:space="preserve"> Georg Reimann</t>
  </si>
  <si>
    <t xml:space="preserve"> H.W. Doege</t>
  </si>
  <si>
    <t xml:space="preserve"> Karl Pisanec</t>
  </si>
  <si>
    <t xml:space="preserve"> Hermann Kruppe</t>
  </si>
  <si>
    <t xml:space="preserve"> H. J. Schulte</t>
  </si>
  <si>
    <t xml:space="preserve"> Jörg Depmeier</t>
  </si>
  <si>
    <t xml:space="preserve"> Sascha Steins</t>
  </si>
  <si>
    <t xml:space="preserve"> Michael May</t>
  </si>
  <si>
    <t xml:space="preserve"> Frederik Maczuga</t>
  </si>
  <si>
    <t>Hilden, Meider Hof, Gerresheimer Str.</t>
  </si>
  <si>
    <t>02058-72308</t>
  </si>
  <si>
    <t>May</t>
  </si>
  <si>
    <t>Reimann</t>
  </si>
  <si>
    <t xml:space="preserve"> AWO Wülfrath,  Schulstr. 13, 42489 Wülfrath, Tel.2058-3680</t>
  </si>
  <si>
    <t>26,09,04</t>
  </si>
  <si>
    <t>SK Düsseldorf  7</t>
  </si>
  <si>
    <t>Volker Brinkjans,  40472  Düsseldorf</t>
  </si>
  <si>
    <t>Kieshecker Weg 18</t>
  </si>
  <si>
    <t>0211 - 5141328</t>
  </si>
  <si>
    <t xml:space="preserve"> Paul Kahl</t>
  </si>
  <si>
    <t xml:space="preserve"> Andre Düllberg</t>
  </si>
  <si>
    <t xml:space="preserve"> Klaus Hakelberg</t>
  </si>
  <si>
    <t xml:space="preserve"> Jörg Reichard</t>
  </si>
  <si>
    <t xml:space="preserve"> Karl Sickelmann</t>
  </si>
  <si>
    <t xml:space="preserve"> Gerd Ummelmann</t>
  </si>
  <si>
    <t xml:space="preserve"> Jörg Büchelt</t>
  </si>
  <si>
    <t xml:space="preserve"> Siegfried Binge</t>
  </si>
  <si>
    <t>ab 91. Kugel spielte bei Wülfrath Nr. 21, Marcel Pap für Nr. 15, Jörg Depmeier</t>
  </si>
  <si>
    <t>M. May</t>
  </si>
  <si>
    <t>J. Reichard</t>
  </si>
  <si>
    <t>Heljens Bad, Selbecker Str. 10, 42579 Heiligenhaus</t>
  </si>
  <si>
    <t>24,10,04</t>
  </si>
  <si>
    <t>SK Heiligenhaus  5</t>
  </si>
  <si>
    <t>Tom Knubben, 42579 Heiligenhaus</t>
  </si>
  <si>
    <t>Langenbügeler Str. 6</t>
  </si>
  <si>
    <t>02054-4740</t>
  </si>
  <si>
    <t xml:space="preserve"> Sven Kemper</t>
  </si>
  <si>
    <t xml:space="preserve"> Stephan Bollmann</t>
  </si>
  <si>
    <t xml:space="preserve"> Tobias van Ark</t>
  </si>
  <si>
    <t xml:space="preserve"> Sebastian Pötsch</t>
  </si>
  <si>
    <t xml:space="preserve"> Andreas Zismann</t>
  </si>
  <si>
    <t xml:space="preserve"> Felix Mehler</t>
  </si>
  <si>
    <t xml:space="preserve"> Bernhard Grote</t>
  </si>
  <si>
    <t>Gastspieler Marcel Pap (21) für Nr. 17 eingewechselt</t>
  </si>
  <si>
    <t>B. Grote</t>
  </si>
  <si>
    <t>Maczuga Frederik</t>
  </si>
  <si>
    <t>AWO, Schulstr.13, 42489 Wülfrath, Tel.: 02058-3680</t>
  </si>
  <si>
    <t>07,11,04</t>
  </si>
  <si>
    <t>SK Düsseldorf  6</t>
  </si>
  <si>
    <t>Volker Brinkjans,  Kiesheckerweg  18</t>
  </si>
  <si>
    <t>40472  Düsseldorf</t>
  </si>
  <si>
    <t>0211-5141328</t>
  </si>
  <si>
    <t>Karl-Heinz Sickelmann</t>
  </si>
  <si>
    <t xml:space="preserve"> Karl-Heinz Buschmann</t>
  </si>
  <si>
    <t xml:space="preserve"> Bernhard Schlüter</t>
  </si>
  <si>
    <t xml:space="preserve"> Frank Bachmann</t>
  </si>
  <si>
    <t xml:space="preserve"> Thomas Neumann</t>
  </si>
  <si>
    <t xml:space="preserve"> Harald Petrie</t>
  </si>
  <si>
    <t xml:space="preserve"> Michael Prenger</t>
  </si>
  <si>
    <t>Buschmann</t>
  </si>
  <si>
    <t>AWO, Schulstr.13,  42489 Wülfrath,  Tel.: 02058-3680</t>
  </si>
  <si>
    <t>21,11,04</t>
  </si>
  <si>
    <t>SK Meide 63 Hilden 4</t>
  </si>
  <si>
    <t>Thomas Krey, Am Stadtwald 6</t>
  </si>
  <si>
    <t>40724 Hilden</t>
  </si>
  <si>
    <t>02103 - 45317</t>
  </si>
  <si>
    <t xml:space="preserve"> Manfred Bugs</t>
  </si>
  <si>
    <t xml:space="preserve"> Karl Pisanel</t>
  </si>
  <si>
    <t xml:space="preserve"> Peter Krings</t>
  </si>
  <si>
    <t>05,12,04</t>
  </si>
  <si>
    <t>Volker Brinkjans,  40472 Düsseldorf</t>
  </si>
  <si>
    <t>Kiesheckerweg 18</t>
  </si>
  <si>
    <t>02058 - 72308</t>
  </si>
  <si>
    <t xml:space="preserve"> Reiner Graban</t>
  </si>
  <si>
    <t xml:space="preserve"> Peter Clages</t>
  </si>
  <si>
    <t>ab 91. Kugel spielte Marcel Pap für Bernhard Schlüter</t>
  </si>
  <si>
    <t>Graban</t>
  </si>
  <si>
    <t>30,01,05</t>
  </si>
  <si>
    <t xml:space="preserve"> Tom Knubben</t>
  </si>
  <si>
    <t xml:space="preserve"> Egon Barz</t>
  </si>
  <si>
    <t>Kegelsportzentrum Graf-Recke-Str. 162, 40237 Düsseldorf</t>
  </si>
  <si>
    <t>27,02,05</t>
  </si>
  <si>
    <t xml:space="preserve"> Eckhard Neuenfeld</t>
  </si>
  <si>
    <t xml:space="preserve"> W. Springer</t>
  </si>
  <si>
    <t xml:space="preserve"> Heinz Hoffmann</t>
  </si>
  <si>
    <t xml:space="preserve"> Werner Lehmberg</t>
  </si>
  <si>
    <t>Brinkjans</t>
  </si>
  <si>
    <t>Tabelle: Spieltag 1-10</t>
  </si>
  <si>
    <t>Platz</t>
  </si>
  <si>
    <t>Mannschaft</t>
  </si>
  <si>
    <t>Spiele</t>
  </si>
  <si>
    <t>Punkte</t>
  </si>
  <si>
    <t>ZW</t>
  </si>
  <si>
    <t>(+ / -)</t>
  </si>
  <si>
    <t>Holz</t>
  </si>
  <si>
    <t>1.</t>
  </si>
  <si>
    <t>( +8)</t>
  </si>
  <si>
    <t>2.</t>
  </si>
  <si>
    <t>SK Heiligenhaus 5</t>
  </si>
  <si>
    <t>( +7)</t>
  </si>
  <si>
    <t>3.</t>
  </si>
  <si>
    <t>SK Düsseldorf 6</t>
  </si>
  <si>
    <t>( +1)</t>
  </si>
  <si>
    <t>4.</t>
  </si>
  <si>
    <t>SK Duesseldorf 7</t>
  </si>
  <si>
    <t>( -8)</t>
  </si>
  <si>
    <t>5.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</si>
</sst>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</numFmts>
  <fonts count="33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ahoma"/>
      <family val="0"/>
    </font>
    <font>
      <sz val="10"/>
      <color indexed="8"/>
      <name val="Arial"/>
      <family val="0"/>
    </font>
    <font>
      <b/>
      <i/>
      <sz val="12"/>
      <color indexed="8"/>
      <name val="Arial MT Black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0"/>
    </font>
    <font>
      <i/>
      <sz val="13"/>
      <color indexed="8"/>
      <name val="Times New Roman"/>
      <family val="1"/>
    </font>
    <font>
      <i/>
      <sz val="13"/>
      <color indexed="8"/>
      <name val="Arial"/>
      <family val="0"/>
    </font>
    <font>
      <sz val="13"/>
      <color indexed="8"/>
      <name val="Arial"/>
      <family val="0"/>
    </font>
    <font>
      <i/>
      <sz val="12"/>
      <color indexed="8"/>
      <name val="Arial"/>
      <family val="2"/>
    </font>
    <font>
      <sz val="10"/>
      <color indexed="10"/>
      <name val="Arial"/>
      <family val="2"/>
    </font>
    <font>
      <i/>
      <sz val="11"/>
      <color indexed="8"/>
      <name val="Arial"/>
      <family val="2"/>
    </font>
    <font>
      <sz val="14"/>
      <color indexed="8"/>
      <name val="Mistral"/>
      <family val="4"/>
    </font>
    <font>
      <sz val="12"/>
      <color indexed="8"/>
      <name val="Arial"/>
      <family val="2"/>
    </font>
    <font>
      <sz val="6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6"/>
      <color indexed="8"/>
      <name val="Bickley Script"/>
      <family val="4"/>
    </font>
    <font>
      <i/>
      <sz val="8"/>
      <color indexed="8"/>
      <name val="Arial"/>
      <family val="2"/>
    </font>
    <font>
      <i/>
      <sz val="12"/>
      <color indexed="8"/>
      <name val="Times New Roman"/>
      <family val="1"/>
    </font>
    <font>
      <sz val="10"/>
      <name val="Arial"/>
      <family val="0"/>
    </font>
    <font>
      <b/>
      <sz val="20"/>
      <color indexed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4"/>
      <color indexed="10"/>
      <name val="Arial"/>
      <family val="2"/>
    </font>
    <font>
      <b/>
      <sz val="24"/>
      <name val="Arial"/>
      <family val="2"/>
    </font>
    <font>
      <sz val="24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>
      <alignment/>
      <protection/>
    </xf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2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9" fillId="0" borderId="6" xfId="0" applyFont="1" applyBorder="1" applyAlignment="1">
      <alignment horizontal="right"/>
    </xf>
    <xf numFmtId="0" fontId="9" fillId="0" borderId="6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9" fillId="0" borderId="0" xfId="0" applyFont="1" applyAlignment="1">
      <alignment horizontal="center"/>
    </xf>
    <xf numFmtId="0" fontId="16" fillId="0" borderId="2" xfId="0" applyFont="1" applyBorder="1" applyAlignment="1">
      <alignment/>
    </xf>
    <xf numFmtId="0" fontId="15" fillId="0" borderId="1" xfId="0" applyFont="1" applyBorder="1" applyAlignment="1" applyProtection="1">
      <alignment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>
      <alignment horizontal="center"/>
    </xf>
    <xf numFmtId="0" fontId="5" fillId="0" borderId="0" xfId="0" applyFont="1" applyAlignment="1" applyProtection="1">
      <alignment/>
      <protection locked="0"/>
    </xf>
    <xf numFmtId="1" fontId="5" fillId="0" borderId="0" xfId="0" applyNumberFormat="1" applyFont="1" applyAlignment="1">
      <alignment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right" vertical="top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right"/>
    </xf>
    <xf numFmtId="0" fontId="9" fillId="0" borderId="1" xfId="0" applyFont="1" applyBorder="1" applyAlignment="1" applyProtection="1">
      <alignment/>
      <protection locked="0"/>
    </xf>
    <xf numFmtId="0" fontId="9" fillId="0" borderId="3" xfId="0" applyFont="1" applyBorder="1" applyAlignment="1" applyProtection="1">
      <alignment/>
      <protection locked="0"/>
    </xf>
    <xf numFmtId="0" fontId="10" fillId="0" borderId="2" xfId="0" applyFont="1" applyBorder="1" applyAlignment="1" applyProtection="1">
      <alignment/>
      <protection locked="0"/>
    </xf>
    <xf numFmtId="0" fontId="9" fillId="0" borderId="2" xfId="0" applyFont="1" applyBorder="1" applyAlignment="1" applyProtection="1">
      <alignment/>
      <protection locked="0"/>
    </xf>
    <xf numFmtId="1" fontId="14" fillId="0" borderId="1" xfId="0" applyNumberFormat="1" applyFont="1" applyBorder="1" applyAlignment="1">
      <alignment horizontal="center"/>
    </xf>
    <xf numFmtId="1" fontId="14" fillId="0" borderId="0" xfId="0" applyNumberFormat="1" applyFont="1" applyAlignment="1">
      <alignment/>
    </xf>
    <xf numFmtId="1" fontId="14" fillId="0" borderId="0" xfId="0" applyNumberFormat="1" applyFont="1" applyAlignment="1">
      <alignment horizontal="center"/>
    </xf>
    <xf numFmtId="1" fontId="15" fillId="0" borderId="5" xfId="0" applyNumberFormat="1" applyFont="1" applyBorder="1" applyAlignment="1" applyProtection="1">
      <alignment horizontal="center"/>
      <protection locked="0"/>
    </xf>
    <xf numFmtId="1" fontId="15" fillId="0" borderId="7" xfId="0" applyNumberFormat="1" applyFont="1" applyBorder="1" applyAlignment="1" applyProtection="1">
      <alignment horizontal="center"/>
      <protection locked="0"/>
    </xf>
    <xf numFmtId="1" fontId="13" fillId="0" borderId="7" xfId="0" applyNumberFormat="1" applyFont="1" applyBorder="1" applyAlignment="1" applyProtection="1">
      <alignment horizontal="center"/>
      <protection locked="0"/>
    </xf>
    <xf numFmtId="1" fontId="13" fillId="0" borderId="8" xfId="0" applyNumberFormat="1" applyFont="1" applyBorder="1" applyAlignment="1" applyProtection="1">
      <alignment horizontal="center"/>
      <protection locked="0"/>
    </xf>
    <xf numFmtId="1" fontId="15" fillId="0" borderId="3" xfId="0" applyNumberFormat="1" applyFont="1" applyBorder="1" applyAlignment="1" applyProtection="1">
      <alignment horizontal="center"/>
      <protection locked="0"/>
    </xf>
    <xf numFmtId="1" fontId="15" fillId="0" borderId="2" xfId="0" applyNumberFormat="1" applyFont="1" applyBorder="1" applyAlignment="1" applyProtection="1">
      <alignment horizontal="center"/>
      <protection locked="0"/>
    </xf>
    <xf numFmtId="1" fontId="14" fillId="0" borderId="3" xfId="0" applyNumberFormat="1" applyFont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21" fillId="0" borderId="1" xfId="0" applyFont="1" applyBorder="1" applyAlignment="1" applyProtection="1">
      <alignment horizontal="center"/>
      <protection locked="0"/>
    </xf>
    <xf numFmtId="1" fontId="14" fillId="0" borderId="9" xfId="0" applyNumberFormat="1" applyFont="1" applyBorder="1" applyAlignment="1" applyProtection="1">
      <alignment horizontal="center"/>
      <protection locked="0"/>
    </xf>
    <xf numFmtId="1" fontId="14" fillId="0" borderId="4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right"/>
      <protection locked="0"/>
    </xf>
    <xf numFmtId="0" fontId="12" fillId="0" borderId="9" xfId="0" applyFont="1" applyBorder="1" applyAlignment="1" applyProtection="1">
      <alignment horizontal="left"/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12" fillId="0" borderId="4" xfId="0" applyFont="1" applyBorder="1" applyAlignment="1" applyProtection="1">
      <alignment horizontal="left"/>
      <protection locked="0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7" fillId="0" borderId="10" xfId="0" applyFont="1" applyBorder="1" applyAlignment="1" applyProtection="1">
      <alignment horizontal="center"/>
      <protection locked="0"/>
    </xf>
    <xf numFmtId="0" fontId="21" fillId="0" borderId="1" xfId="0" applyFont="1" applyBorder="1" applyAlignment="1" applyProtection="1">
      <alignment horizontal="right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12" fillId="0" borderId="4" xfId="0" applyFont="1" applyBorder="1" applyAlignment="1" applyProtection="1">
      <alignment horizontal="left"/>
      <protection locked="0"/>
    </xf>
    <xf numFmtId="0" fontId="22" fillId="0" borderId="1" xfId="0" applyFont="1" applyBorder="1" applyAlignment="1" applyProtection="1">
      <alignment horizontal="center"/>
      <protection locked="0"/>
    </xf>
    <xf numFmtId="1" fontId="14" fillId="0" borderId="9" xfId="0" applyNumberFormat="1" applyFont="1" applyBorder="1" applyAlignment="1">
      <alignment horizontal="center"/>
    </xf>
    <xf numFmtId="1" fontId="14" fillId="0" borderId="4" xfId="0" applyNumberFormat="1" applyFont="1" applyBorder="1" applyAlignment="1">
      <alignment horizontal="center"/>
    </xf>
    <xf numFmtId="0" fontId="23" fillId="0" borderId="1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1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0" fontId="24" fillId="0" borderId="1" xfId="0" applyFont="1" applyBorder="1" applyAlignment="1" applyProtection="1">
      <alignment horizontal="center"/>
      <protection locked="0"/>
    </xf>
    <xf numFmtId="0" fontId="25" fillId="0" borderId="1" xfId="0" applyFont="1" applyBorder="1" applyAlignment="1" applyProtection="1">
      <alignment horizontal="center"/>
      <protection locked="0"/>
    </xf>
    <xf numFmtId="0" fontId="17" fillId="0" borderId="6" xfId="0" applyFont="1" applyBorder="1" applyAlignment="1" applyProtection="1">
      <alignment horizontal="left"/>
      <protection locked="0"/>
    </xf>
    <xf numFmtId="1" fontId="14" fillId="0" borderId="4" xfId="0" applyNumberFormat="1" applyFont="1" applyBorder="1" applyAlignment="1">
      <alignment horizontal="center"/>
    </xf>
    <xf numFmtId="1" fontId="15" fillId="0" borderId="4" xfId="0" applyNumberFormat="1" applyFont="1" applyBorder="1" applyAlignment="1" applyProtection="1">
      <alignment horizontal="center"/>
      <protection locked="0"/>
    </xf>
    <xf numFmtId="0" fontId="26" fillId="0" borderId="0" xfId="18" applyAlignment="1">
      <alignment vertical="center"/>
      <protection/>
    </xf>
    <xf numFmtId="0" fontId="28" fillId="0" borderId="11" xfId="18" applyFont="1" applyFill="1" applyBorder="1" applyAlignment="1">
      <alignment horizontal="center" vertical="center" wrapText="1"/>
      <protection/>
    </xf>
    <xf numFmtId="0" fontId="28" fillId="0" borderId="12" xfId="18" applyFont="1" applyFill="1" applyBorder="1" applyAlignment="1">
      <alignment horizontal="left" vertical="center" wrapText="1"/>
      <protection/>
    </xf>
    <xf numFmtId="0" fontId="28" fillId="0" borderId="12" xfId="18" applyFont="1" applyFill="1" applyBorder="1" applyAlignment="1">
      <alignment horizontal="center" vertical="center" wrapText="1"/>
      <protection/>
    </xf>
    <xf numFmtId="0" fontId="28" fillId="0" borderId="13" xfId="18" applyFont="1" applyFill="1" applyBorder="1" applyAlignment="1">
      <alignment horizontal="center" vertical="center" wrapText="1"/>
      <protection/>
    </xf>
    <xf numFmtId="0" fontId="29" fillId="0" borderId="0" xfId="18" applyFont="1">
      <alignment/>
      <protection/>
    </xf>
    <xf numFmtId="0" fontId="30" fillId="0" borderId="14" xfId="18" applyFont="1" applyFill="1" applyBorder="1" applyAlignment="1">
      <alignment horizontal="center" vertical="center" wrapText="1"/>
      <protection/>
    </xf>
    <xf numFmtId="0" fontId="30" fillId="0" borderId="15" xfId="18" applyFont="1" applyFill="1" applyBorder="1" applyAlignment="1">
      <alignment horizontal="left" vertical="center" wrapText="1"/>
      <protection/>
    </xf>
    <xf numFmtId="0" fontId="31" fillId="0" borderId="15" xfId="18" applyFont="1" applyFill="1" applyBorder="1" applyAlignment="1">
      <alignment horizontal="center" vertical="center" wrapText="1"/>
      <protection/>
    </xf>
    <xf numFmtId="0" fontId="31" fillId="0" borderId="16" xfId="18" applyFont="1" applyFill="1" applyBorder="1" applyAlignment="1">
      <alignment horizontal="center" vertical="center" wrapText="1"/>
      <protection/>
    </xf>
    <xf numFmtId="0" fontId="32" fillId="0" borderId="0" xfId="18" applyFont="1">
      <alignment/>
      <protection/>
    </xf>
    <xf numFmtId="0" fontId="31" fillId="0" borderId="17" xfId="18" applyFont="1" applyFill="1" applyBorder="1" applyAlignment="1">
      <alignment horizontal="center" vertical="center" wrapText="1"/>
      <protection/>
    </xf>
    <xf numFmtId="0" fontId="31" fillId="0" borderId="18" xfId="18" applyFont="1" applyFill="1" applyBorder="1" applyAlignment="1">
      <alignment horizontal="left" vertical="center" wrapText="1"/>
      <protection/>
    </xf>
    <xf numFmtId="0" fontId="31" fillId="0" borderId="18" xfId="18" applyFont="1" applyFill="1" applyBorder="1" applyAlignment="1">
      <alignment horizontal="center" vertical="center" wrapText="1"/>
      <protection/>
    </xf>
    <xf numFmtId="0" fontId="31" fillId="0" borderId="19" xfId="18" applyFont="1" applyFill="1" applyBorder="1" applyAlignment="1">
      <alignment horizontal="center" vertical="center" wrapText="1"/>
      <protection/>
    </xf>
    <xf numFmtId="0" fontId="31" fillId="0" borderId="20" xfId="18" applyFont="1" applyFill="1" applyBorder="1" applyAlignment="1">
      <alignment horizontal="center" vertical="center" wrapText="1"/>
      <protection/>
    </xf>
    <xf numFmtId="0" fontId="31" fillId="0" borderId="21" xfId="18" applyFont="1" applyFill="1" applyBorder="1" applyAlignment="1">
      <alignment horizontal="left" vertical="center" wrapText="1"/>
      <protection/>
    </xf>
    <xf numFmtId="0" fontId="31" fillId="0" borderId="21" xfId="18" applyFont="1" applyFill="1" applyBorder="1" applyAlignment="1">
      <alignment horizontal="center" vertical="center" wrapText="1"/>
      <protection/>
    </xf>
    <xf numFmtId="0" fontId="31" fillId="0" borderId="22" xfId="18" applyFont="1" applyFill="1" applyBorder="1" applyAlignment="1">
      <alignment horizontal="center" vertical="center" wrapText="1"/>
      <protection/>
    </xf>
    <xf numFmtId="0" fontId="26" fillId="0" borderId="0" xfId="18">
      <alignment/>
      <protection/>
    </xf>
    <xf numFmtId="0" fontId="27" fillId="0" borderId="0" xfId="18" applyFont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Percent" xfId="17"/>
    <cellStyle name="Standard_Tabelle_KL-4_04-05_Endstand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2</v>
      </c>
      <c r="Q4" s="10"/>
    </row>
    <row r="5" ht="3" customHeight="1">
      <c r="M5" s="11"/>
    </row>
    <row r="6" spans="1:17" ht="15">
      <c r="A6" s="4" t="s">
        <v>33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1</v>
      </c>
      <c r="M6" s="12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6</v>
      </c>
      <c r="B8" s="8"/>
      <c r="C8" s="75" t="s">
        <v>50</v>
      </c>
      <c r="D8" s="55"/>
      <c r="E8" s="55"/>
      <c r="F8" s="55"/>
      <c r="G8" s="55"/>
      <c r="H8" s="55"/>
      <c r="I8" s="55"/>
      <c r="J8" s="55"/>
      <c r="K8" s="55"/>
      <c r="L8" s="55"/>
      <c r="M8" s="56"/>
      <c r="N8" s="27"/>
      <c r="O8" s="4" t="s">
        <v>7</v>
      </c>
      <c r="P8" s="74"/>
      <c r="Q8" s="57" t="s">
        <v>8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9</v>
      </c>
      <c r="B10" s="27"/>
      <c r="C10" s="72" t="s">
        <v>34</v>
      </c>
      <c r="D10" s="63"/>
      <c r="E10" s="63"/>
      <c r="F10" s="63"/>
      <c r="G10" s="63"/>
      <c r="H10" s="39"/>
      <c r="I10" s="27"/>
      <c r="J10" s="8" t="s">
        <v>10</v>
      </c>
      <c r="K10" s="27"/>
      <c r="L10" s="72" t="s">
        <v>35</v>
      </c>
      <c r="M10" s="63"/>
      <c r="N10" s="63"/>
      <c r="O10" s="63"/>
      <c r="P10" s="63"/>
      <c r="Q10" s="63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11</v>
      </c>
      <c r="B12" s="28"/>
      <c r="C12" s="73" t="s">
        <v>36</v>
      </c>
      <c r="D12" s="52"/>
      <c r="E12" s="52"/>
      <c r="F12" s="52"/>
      <c r="G12" s="52"/>
      <c r="H12" s="40"/>
      <c r="I12" s="28"/>
      <c r="J12" s="8" t="s">
        <v>12</v>
      </c>
      <c r="K12" s="28"/>
      <c r="L12" s="73" t="s">
        <v>13</v>
      </c>
      <c r="M12" s="52"/>
      <c r="N12" s="52"/>
      <c r="O12" s="52"/>
      <c r="P12" s="52"/>
      <c r="Q12" s="52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73"/>
      <c r="B14" s="73" t="s">
        <v>37</v>
      </c>
      <c r="C14" s="52"/>
      <c r="D14" s="52"/>
      <c r="E14" s="29" t="s">
        <v>14</v>
      </c>
      <c r="F14" s="74"/>
      <c r="G14" s="64" t="s">
        <v>15</v>
      </c>
      <c r="H14" s="39"/>
      <c r="I14" s="27"/>
      <c r="J14" s="73"/>
      <c r="K14" s="73" t="s">
        <v>16</v>
      </c>
      <c r="L14" s="52"/>
      <c r="M14" s="52"/>
      <c r="N14" s="27"/>
      <c r="O14" s="29" t="s">
        <v>14</v>
      </c>
      <c r="P14" s="74"/>
      <c r="Q14" s="64" t="s">
        <v>51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17</v>
      </c>
      <c r="B16" s="61" t="s">
        <v>18</v>
      </c>
      <c r="C16" s="62"/>
      <c r="D16" s="62"/>
      <c r="E16" s="17"/>
      <c r="F16" s="17" t="s">
        <v>19</v>
      </c>
      <c r="G16" s="61" t="s">
        <v>20</v>
      </c>
      <c r="H16" s="17"/>
      <c r="I16" s="61"/>
      <c r="J16" s="17" t="s">
        <v>20</v>
      </c>
      <c r="K16" s="17" t="s">
        <v>19</v>
      </c>
      <c r="L16" s="61" t="s">
        <v>21</v>
      </c>
      <c r="M16" s="62"/>
      <c r="N16" s="62"/>
      <c r="O16" s="62"/>
      <c r="P16" s="17"/>
      <c r="Q16" s="14" t="s">
        <v>22</v>
      </c>
    </row>
    <row r="17" spans="1:17" ht="16.5" customHeight="1">
      <c r="A17" s="44">
        <v>19</v>
      </c>
      <c r="B17" s="58" t="s">
        <v>38</v>
      </c>
      <c r="C17" s="59"/>
      <c r="D17" s="59"/>
      <c r="E17" s="60"/>
      <c r="F17" s="50">
        <v>5</v>
      </c>
      <c r="G17" s="53">
        <v>671</v>
      </c>
      <c r="H17" s="54"/>
      <c r="I17" s="53"/>
      <c r="J17" s="54">
        <v>627</v>
      </c>
      <c r="K17" s="51">
        <v>1</v>
      </c>
      <c r="L17" s="58" t="s">
        <v>44</v>
      </c>
      <c r="M17" s="59"/>
      <c r="N17" s="59"/>
      <c r="O17" s="59"/>
      <c r="P17" s="60"/>
      <c r="Q17" s="48">
        <v>13</v>
      </c>
    </row>
    <row r="18" spans="1:17" ht="16.5" customHeight="1">
      <c r="A18" s="45">
        <v>20</v>
      </c>
      <c r="B18" s="58" t="s">
        <v>39</v>
      </c>
      <c r="C18" s="59"/>
      <c r="D18" s="59"/>
      <c r="E18" s="60"/>
      <c r="F18" s="50">
        <v>3</v>
      </c>
      <c r="G18" s="53">
        <v>647</v>
      </c>
      <c r="H18" s="54"/>
      <c r="I18" s="53"/>
      <c r="J18" s="54">
        <v>688</v>
      </c>
      <c r="K18" s="51">
        <v>6</v>
      </c>
      <c r="L18" s="58" t="s">
        <v>45</v>
      </c>
      <c r="M18" s="59"/>
      <c r="N18" s="59"/>
      <c r="O18" s="59"/>
      <c r="P18" s="60"/>
      <c r="Q18" s="48">
        <v>14</v>
      </c>
    </row>
    <row r="19" spans="1:17" ht="16.5" customHeight="1">
      <c r="A19" s="45">
        <v>21</v>
      </c>
      <c r="B19" s="58" t="s">
        <v>40</v>
      </c>
      <c r="C19" s="59"/>
      <c r="D19" s="59"/>
      <c r="E19" s="60"/>
      <c r="F19" s="50">
        <v>7</v>
      </c>
      <c r="G19" s="53">
        <v>693</v>
      </c>
      <c r="H19" s="54"/>
      <c r="I19" s="53"/>
      <c r="J19" s="54">
        <v>662</v>
      </c>
      <c r="K19" s="51">
        <v>4</v>
      </c>
      <c r="L19" s="58" t="s">
        <v>46</v>
      </c>
      <c r="M19" s="59"/>
      <c r="N19" s="59"/>
      <c r="O19" s="59"/>
      <c r="P19" s="60"/>
      <c r="Q19" s="48">
        <v>15</v>
      </c>
    </row>
    <row r="20" spans="1:17" ht="16.5" customHeight="1">
      <c r="A20" s="45">
        <v>22</v>
      </c>
      <c r="B20" s="58" t="s">
        <v>41</v>
      </c>
      <c r="C20" s="59"/>
      <c r="D20" s="59"/>
      <c r="E20" s="60"/>
      <c r="F20" s="50">
        <v>2</v>
      </c>
      <c r="G20" s="53">
        <v>630</v>
      </c>
      <c r="H20" s="54"/>
      <c r="I20" s="53"/>
      <c r="J20" s="54">
        <v>735</v>
      </c>
      <c r="K20" s="51">
        <v>12</v>
      </c>
      <c r="L20" s="58" t="s">
        <v>47</v>
      </c>
      <c r="M20" s="59"/>
      <c r="N20" s="59"/>
      <c r="O20" s="59"/>
      <c r="P20" s="60"/>
      <c r="Q20" s="48">
        <v>16</v>
      </c>
    </row>
    <row r="21" spans="1:17" ht="16.5" customHeight="1">
      <c r="A21" s="46">
        <v>23</v>
      </c>
      <c r="B21" s="58" t="s">
        <v>42</v>
      </c>
      <c r="C21" s="59"/>
      <c r="D21" s="59"/>
      <c r="E21" s="60"/>
      <c r="F21" s="50">
        <v>11</v>
      </c>
      <c r="G21" s="53">
        <v>722</v>
      </c>
      <c r="H21" s="54"/>
      <c r="I21" s="53"/>
      <c r="J21" s="54">
        <v>704</v>
      </c>
      <c r="K21" s="51">
        <v>8</v>
      </c>
      <c r="L21" s="58" t="s">
        <v>48</v>
      </c>
      <c r="M21" s="59"/>
      <c r="N21" s="59"/>
      <c r="O21" s="59"/>
      <c r="P21" s="60"/>
      <c r="Q21" s="48">
        <v>17</v>
      </c>
    </row>
    <row r="22" spans="1:17" ht="16.5" customHeight="1">
      <c r="A22" s="47">
        <v>24</v>
      </c>
      <c r="B22" s="58" t="s">
        <v>43</v>
      </c>
      <c r="C22" s="59"/>
      <c r="D22" s="59"/>
      <c r="E22" s="60"/>
      <c r="F22" s="50">
        <v>10</v>
      </c>
      <c r="G22" s="53">
        <v>718</v>
      </c>
      <c r="H22" s="54"/>
      <c r="I22" s="53"/>
      <c r="J22" s="54">
        <v>712</v>
      </c>
      <c r="K22" s="51">
        <v>9</v>
      </c>
      <c r="L22" s="58" t="s">
        <v>49</v>
      </c>
      <c r="M22" s="66"/>
      <c r="N22" s="66"/>
      <c r="O22" s="66"/>
      <c r="P22" s="67"/>
      <c r="Q22" s="49">
        <v>18</v>
      </c>
    </row>
    <row r="23" spans="1:17" ht="16.5">
      <c r="A23" s="18"/>
      <c r="B23" s="18"/>
      <c r="C23" s="18"/>
      <c r="D23" s="18"/>
      <c r="E23" s="19"/>
      <c r="F23" s="19" t="s">
        <v>23</v>
      </c>
      <c r="G23" s="69">
        <f>SUM(G17:H22)</f>
        <v>4081</v>
      </c>
      <c r="H23" s="70"/>
      <c r="I23" s="69">
        <f>SUM(I17:J22)</f>
        <v>4128</v>
      </c>
      <c r="J23" s="70">
        <f>SUM(I17:J22)</f>
        <v>4128</v>
      </c>
      <c r="K23" s="20" t="s">
        <v>24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-47</v>
      </c>
      <c r="B25" s="36">
        <f>IF(G23=0,0,AVERAGE(G17:H22))</f>
        <v>680.1666666666666</v>
      </c>
      <c r="F25" s="5" t="s">
        <v>25</v>
      </c>
      <c r="G25" s="41">
        <f>SUM(F17:F22)</f>
        <v>38</v>
      </c>
      <c r="H25" s="42"/>
      <c r="I25" s="42"/>
      <c r="J25" s="41">
        <f>SUM(K17:K22)</f>
        <v>40</v>
      </c>
      <c r="K25" s="4" t="s">
        <v>26</v>
      </c>
      <c r="L25" s="4"/>
      <c r="P25" s="35">
        <f>IF(I23=0,0,AVERAGE(I17:J22))</f>
        <v>688</v>
      </c>
      <c r="Q25" s="34">
        <f>I23-G23</f>
        <v>47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27</v>
      </c>
      <c r="B27" s="33" t="s">
        <v>28</v>
      </c>
      <c r="F27" s="5" t="s">
        <v>29</v>
      </c>
      <c r="G27" s="41">
        <v>0</v>
      </c>
      <c r="H27" s="42"/>
      <c r="I27" s="42"/>
      <c r="J27" s="41">
        <v>3</v>
      </c>
      <c r="K27" s="4" t="s">
        <v>30</v>
      </c>
      <c r="L27" s="4"/>
      <c r="P27" s="32" t="s">
        <v>27</v>
      </c>
      <c r="Q27" s="33" t="s">
        <v>28</v>
      </c>
    </row>
    <row r="28" spans="1:17" ht="18" customHeight="1">
      <c r="A28" s="4" t="s">
        <v>31</v>
      </c>
      <c r="B28" s="4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32</v>
      </c>
      <c r="B30" s="4"/>
      <c r="C30" s="4"/>
      <c r="D30" s="71"/>
      <c r="E30" s="68" t="s">
        <v>53</v>
      </c>
      <c r="F30" s="71"/>
      <c r="G30" s="71"/>
      <c r="H30" s="28"/>
      <c r="I30" s="28"/>
      <c r="J30" s="4" t="s">
        <v>32</v>
      </c>
      <c r="M30" s="65"/>
      <c r="N30" s="65"/>
      <c r="O30" s="65" t="s">
        <v>52</v>
      </c>
      <c r="P30" s="65"/>
      <c r="Q30" s="65"/>
    </row>
  </sheetData>
  <printOptions/>
  <pageMargins left="0.75" right="0.45" top="0.39" bottom="1" header="0.29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S17:AS22"/>
  <sheetViews>
    <sheetView workbookViewId="0" topLeftCell="Q12">
      <selection activeCell="T20" sqref="T20"/>
    </sheetView>
  </sheetViews>
  <sheetFormatPr defaultColWidth="11.421875" defaultRowHeight="12.75"/>
  <cols>
    <col min="1" max="18" width="12.28125" style="0" customWidth="1"/>
    <col min="19" max="44" width="3.7109375" style="0" customWidth="1"/>
    <col min="45" max="16384" width="10.421875" style="0" bestFit="1" customWidth="1"/>
  </cols>
  <sheetData>
    <row r="17" spans="19:45" ht="14.25">
      <c r="S17" s="21">
        <f>IF(('KL4_1_04-05'!G23-'KL4_1_04-05'!J23&lt;1)*OR('KL4_1_04-05'!J23-'KL4_1_04-05'!G23&lt;1),1,0)</f>
        <v>0</v>
      </c>
      <c r="T17" s="21">
        <f>IF(S17=1,1,0)</f>
        <v>0</v>
      </c>
      <c r="U17" s="21">
        <v>1</v>
      </c>
      <c r="V17" s="22">
        <f>IF('KL4_1_04-05'!G17&gt;='KL4_1_04-05'!G18,1,0)</f>
        <v>1</v>
      </c>
      <c r="W17" s="22">
        <f>IF('KL4_1_04-05'!G17&gt;='KL4_1_04-05'!G19,1,0)</f>
        <v>0</v>
      </c>
      <c r="X17" s="22">
        <f>IF('KL4_1_04-05'!G17&gt;='KL4_1_04-05'!G20,1,0)</f>
        <v>1</v>
      </c>
      <c r="Y17" s="22">
        <f>IF('KL4_1_04-05'!G17&gt;='KL4_1_04-05'!G21,1,0)</f>
        <v>0</v>
      </c>
      <c r="Z17" s="22">
        <f>IF('KL4_1_04-05'!G17&gt;='KL4_1_04-05'!G22,1,0)</f>
        <v>0</v>
      </c>
      <c r="AA17" s="22">
        <f>IF('KL4_1_04-05'!G17&gt;'KL4_1_04-05'!J17,1,0)</f>
        <v>1</v>
      </c>
      <c r="AB17" s="22">
        <f>IF('KL4_1_04-05'!G17&gt;'KL4_1_04-05'!J18,1,0)</f>
        <v>0</v>
      </c>
      <c r="AC17" s="22">
        <f>IF('KL4_1_04-05'!G17&gt;'KL4_1_04-05'!J19,1,0)</f>
        <v>1</v>
      </c>
      <c r="AD17" s="22">
        <f>IF('KL4_1_04-05'!G17&gt;'KL4_1_04-05'!J20,1,0)</f>
        <v>0</v>
      </c>
      <c r="AE17" s="22">
        <f>IF('KL4_1_04-05'!G17&gt;'KL4_1_04-05'!J21,1,0)</f>
        <v>0</v>
      </c>
      <c r="AF17" s="24">
        <f>IF('KL4_1_04-05'!G17&gt;'KL4_1_04-05'!J22,1,0)</f>
        <v>0</v>
      </c>
      <c r="AG17" s="22">
        <f>IF('KL4_1_04-05'!J17&gt;='KL4_1_04-05'!G17,1,0)</f>
        <v>0</v>
      </c>
      <c r="AH17" s="22">
        <f>IF('KL4_1_04-05'!J17&gt;='KL4_1_04-05'!G18,1,0)</f>
        <v>0</v>
      </c>
      <c r="AI17" s="22">
        <f>IF('KL4_1_04-05'!J17&gt;='KL4_1_04-05'!G19,1,0)</f>
        <v>0</v>
      </c>
      <c r="AJ17" s="22">
        <f>IF('KL4_1_04-05'!J17&gt;='KL4_1_04-05'!G20,1,0)</f>
        <v>0</v>
      </c>
      <c r="AK17" s="22">
        <f>IF('KL4_1_04-05'!J17&gt;='KL4_1_04-05'!G21,1,0)</f>
        <v>0</v>
      </c>
      <c r="AL17" s="22">
        <f>IF('KL4_1_04-05'!J17&gt;='KL4_1_04-05'!G22,1,0)</f>
        <v>0</v>
      </c>
      <c r="AM17" s="22">
        <f>IF('KL4_1_04-05'!J17&gt;='KL4_1_04-05'!J18,1,0)</f>
        <v>0</v>
      </c>
      <c r="AN17" s="22">
        <f>IF('KL4_1_04-05'!J17&gt;='KL4_1_04-05'!J19,1,0)</f>
        <v>0</v>
      </c>
      <c r="AO17" s="22">
        <f>IF('KL4_1_04-05'!J17&gt;='KL4_1_04-05'!J20,1,0)</f>
        <v>0</v>
      </c>
      <c r="AP17" s="22">
        <f>IF('KL4_1_04-05'!J17&gt;='KL4_1_04-05'!J21,1,0)</f>
        <v>0</v>
      </c>
      <c r="AQ17" s="22">
        <f>IF('KL4_1_04-05'!J17&gt;='KL4_1_04-05'!J22,1,0)</f>
        <v>0</v>
      </c>
      <c r="AR17" s="22">
        <v>1</v>
      </c>
      <c r="AS17" s="9"/>
    </row>
    <row r="18" spans="19:45" ht="14.25">
      <c r="S18" s="21">
        <f>IF('KL4_1_04-05'!G23-'KL4_1_04-05'!J23&gt;=1,2,0)</f>
        <v>0</v>
      </c>
      <c r="T18" s="21">
        <f>IF('KL4_1_04-05'!J23-'KL4_1_04-05'!G23&gt;=1,2,0)</f>
        <v>2</v>
      </c>
      <c r="U18" s="21">
        <v>1</v>
      </c>
      <c r="V18" s="22">
        <f>IF('KL4_1_04-05'!G18&gt;='KL4_1_04-05'!G19,1,0)</f>
        <v>0</v>
      </c>
      <c r="W18" s="22">
        <f>IF('KL4_1_04-05'!G18&gt;='KL4_1_04-05'!G20,1,0)</f>
        <v>1</v>
      </c>
      <c r="X18" s="22">
        <f>IF('KL4_1_04-05'!G18&gt;='KL4_1_04-05'!G21,1,0)</f>
        <v>0</v>
      </c>
      <c r="Y18" s="22">
        <f>IF('KL4_1_04-05'!G18&gt;='KL4_1_04-05'!G22,1,0)</f>
        <v>0</v>
      </c>
      <c r="Z18" s="22">
        <f>IF('KL4_1_04-05'!G18&gt;'KL4_1_04-05'!G17,1,0)</f>
        <v>0</v>
      </c>
      <c r="AA18" s="22">
        <f>IF('KL4_1_04-05'!G18&gt;'KL4_1_04-05'!J18,1,0)</f>
        <v>0</v>
      </c>
      <c r="AB18" s="22">
        <f>IF('KL4_1_04-05'!G18&gt;'KL4_1_04-05'!J19,1,0)</f>
        <v>0</v>
      </c>
      <c r="AC18" s="22">
        <f>IF('KL4_1_04-05'!G18&gt;'KL4_1_04-05'!J20,1,0)</f>
        <v>0</v>
      </c>
      <c r="AD18" s="22">
        <f>IF('KL4_1_04-05'!G18&gt;'KL4_1_04-05'!J21,1,0)</f>
        <v>0</v>
      </c>
      <c r="AE18" s="22">
        <f>IF('KL4_1_04-05'!G18&gt;'KL4_1_04-05'!J22,1,0)</f>
        <v>0</v>
      </c>
      <c r="AF18" s="24">
        <f>IF('KL4_1_04-05'!G18&gt;'KL4_1_04-05'!J17,1,0)</f>
        <v>1</v>
      </c>
      <c r="AG18" s="22">
        <f>IF('KL4_1_04-05'!J18&gt;='KL4_1_04-05'!G18,1,0)</f>
        <v>1</v>
      </c>
      <c r="AH18" s="22">
        <f>IF('KL4_1_04-05'!J18&gt;='KL4_1_04-05'!G19,1,0)</f>
        <v>0</v>
      </c>
      <c r="AI18" s="22">
        <f>IF('KL4_1_04-05'!J18&gt;='KL4_1_04-05'!G20,1,0)</f>
        <v>1</v>
      </c>
      <c r="AJ18" s="22">
        <f>IF('KL4_1_04-05'!J18&gt;='KL4_1_04-05'!G21,1,0)</f>
        <v>0</v>
      </c>
      <c r="AK18" s="22">
        <f>IF('KL4_1_04-05'!J18&gt;='KL4_1_04-05'!G22,1,0)</f>
        <v>0</v>
      </c>
      <c r="AL18" s="22">
        <f>IF('KL4_1_04-05'!J18&gt;='KL4_1_04-05'!G17,1,0)</f>
        <v>1</v>
      </c>
      <c r="AM18" s="22">
        <f>IF('KL4_1_04-05'!J18&gt;='KL4_1_04-05'!J19,1,0)</f>
        <v>1</v>
      </c>
      <c r="AN18" s="22">
        <f>IF('KL4_1_04-05'!J18&gt;='KL4_1_04-05'!J20,1,0)</f>
        <v>0</v>
      </c>
      <c r="AO18" s="22">
        <f>IF('KL4_1_04-05'!J18&gt;='KL4_1_04-05'!J21,1,0)</f>
        <v>0</v>
      </c>
      <c r="AP18" s="22">
        <f>IF('KL4_1_04-05'!J18&gt;='KL4_1_04-05'!J22,1,0)</f>
        <v>0</v>
      </c>
      <c r="AQ18" s="22">
        <f>IF('KL4_1_04-05'!J18&gt;'KL4_1_04-05'!J17,1,0)</f>
        <v>1</v>
      </c>
      <c r="AR18" s="22">
        <v>1</v>
      </c>
      <c r="AS18" s="9"/>
    </row>
    <row r="19" spans="19:45" ht="14.25">
      <c r="S19" s="21">
        <f>IF('KL4_1_04-05'!J25&gt;30,0,1)</f>
        <v>0</v>
      </c>
      <c r="T19" s="21">
        <f>IF('KL4_1_04-05'!J25&gt;30,1,0)</f>
        <v>1</v>
      </c>
      <c r="U19" s="21">
        <v>1</v>
      </c>
      <c r="V19" s="22">
        <f>IF('KL4_1_04-05'!G19&gt;='KL4_1_04-05'!G20,1,0)</f>
        <v>1</v>
      </c>
      <c r="W19" s="22">
        <f>IF('KL4_1_04-05'!G19&gt;='KL4_1_04-05'!G21,1,0)</f>
        <v>0</v>
      </c>
      <c r="X19" s="22">
        <f>IF('KL4_1_04-05'!G19&gt;='KL4_1_04-05'!G22,1,0)</f>
        <v>0</v>
      </c>
      <c r="Y19" s="22">
        <f>IF('KL4_1_04-05'!G19&gt;'KL4_1_04-05'!G17,1,0)</f>
        <v>1</v>
      </c>
      <c r="Z19" s="22">
        <f>IF('KL4_1_04-05'!G19&gt;'KL4_1_04-05'!G18,1,0)</f>
        <v>1</v>
      </c>
      <c r="AA19" s="22">
        <f>IF('KL4_1_04-05'!G19&gt;'KL4_1_04-05'!J19,1,0)</f>
        <v>1</v>
      </c>
      <c r="AB19" s="22">
        <f>IF('KL4_1_04-05'!G19&gt;'KL4_1_04-05'!J20,1,0)</f>
        <v>0</v>
      </c>
      <c r="AC19" s="22">
        <f>IF('KL4_1_04-05'!G19&gt;'KL4_1_04-05'!J21,1,0)</f>
        <v>0</v>
      </c>
      <c r="AD19" s="22">
        <f>IF('KL4_1_04-05'!G19&gt;'KL4_1_04-05'!J22,1,0)</f>
        <v>0</v>
      </c>
      <c r="AE19" s="22">
        <f>IF('KL4_1_04-05'!G19&gt;'KL4_1_04-05'!J17,1,0)</f>
        <v>1</v>
      </c>
      <c r="AF19" s="24">
        <f>IF('KL4_1_04-05'!G19&gt;'KL4_1_04-05'!J18,1,0)</f>
        <v>1</v>
      </c>
      <c r="AG19" s="22">
        <f>IF('KL4_1_04-05'!J19&gt;='KL4_1_04-05'!G19,1,0)</f>
        <v>0</v>
      </c>
      <c r="AH19" s="22">
        <f>IF('KL4_1_04-05'!J19&gt;='KL4_1_04-05'!G20,1,0)</f>
        <v>1</v>
      </c>
      <c r="AI19" s="22">
        <f>IF('KL4_1_04-05'!J19&gt;='KL4_1_04-05'!G21,1,0)</f>
        <v>0</v>
      </c>
      <c r="AJ19" s="22">
        <f>IF('KL4_1_04-05'!J19&gt;='KL4_1_04-05'!G22,1,0)</f>
        <v>0</v>
      </c>
      <c r="AK19" s="22">
        <f>IF('KL4_1_04-05'!J19&gt;='KL4_1_04-05'!G17,1,0)</f>
        <v>0</v>
      </c>
      <c r="AL19" s="22">
        <f>IF('KL4_1_04-05'!J19&gt;='KL4_1_04-05'!G18,1,0)</f>
        <v>1</v>
      </c>
      <c r="AM19" s="22">
        <f>IF('KL4_1_04-05'!J19&gt;='KL4_1_04-05'!J20,1,0)</f>
        <v>0</v>
      </c>
      <c r="AN19" s="22">
        <f>IF('KL4_1_04-05'!J19&gt;='KL4_1_04-05'!J21,1,0)</f>
        <v>0</v>
      </c>
      <c r="AO19" s="22">
        <f>IF('KL4_1_04-05'!J19&gt;='KL4_1_04-05'!J22,1,0)</f>
        <v>0</v>
      </c>
      <c r="AP19" s="22">
        <f>IF('KL4_1_04-05'!J19&gt;'KL4_1_04-05'!J17,1,0)</f>
        <v>1</v>
      </c>
      <c r="AQ19" s="22">
        <f>IF('KL4_1_04-05'!J19&gt;'KL4_1_04-05'!J18,1,0)</f>
        <v>0</v>
      </c>
      <c r="AR19" s="22">
        <v>1</v>
      </c>
      <c r="AS19" s="9"/>
    </row>
    <row r="20" spans="19:45" ht="14.25">
      <c r="S20" s="22"/>
      <c r="T20" s="22"/>
      <c r="U20" s="21">
        <v>1</v>
      </c>
      <c r="V20" s="22">
        <f>IF('KL4_1_04-05'!G20&gt;='KL4_1_04-05'!G21,1,0)</f>
        <v>0</v>
      </c>
      <c r="W20" s="22">
        <f>IF('KL4_1_04-05'!G20&gt;='KL4_1_04-05'!G22,1,0)</f>
        <v>0</v>
      </c>
      <c r="X20" s="22">
        <f>IF('KL4_1_04-05'!G20&gt;'KL4_1_04-05'!G17,1,0)</f>
        <v>0</v>
      </c>
      <c r="Y20" s="22">
        <f>IF('KL4_1_04-05'!G20&gt;'KL4_1_04-05'!G18,1,0)</f>
        <v>0</v>
      </c>
      <c r="Z20" s="22">
        <f>IF('KL4_1_04-05'!G20&gt;'KL4_1_04-05'!G19,1,0)</f>
        <v>0</v>
      </c>
      <c r="AA20" s="22">
        <f>IF('KL4_1_04-05'!G20&gt;'KL4_1_04-05'!J20,1,0)</f>
        <v>0</v>
      </c>
      <c r="AB20" s="22">
        <f>IF('KL4_1_04-05'!G20&gt;'KL4_1_04-05'!J21,1,0)</f>
        <v>0</v>
      </c>
      <c r="AC20" s="22">
        <f>IF('KL4_1_04-05'!G20&gt;'KL4_1_04-05'!J22,1,0)</f>
        <v>0</v>
      </c>
      <c r="AD20" s="22">
        <f>IF('KL4_1_04-05'!G20&gt;'KL4_1_04-05'!J17,1,0)</f>
        <v>1</v>
      </c>
      <c r="AE20" s="22">
        <f>IF('KL4_1_04-05'!G20&gt;'KL4_1_04-05'!J18,1,0)</f>
        <v>0</v>
      </c>
      <c r="AF20" s="24">
        <f>IF('KL4_1_04-05'!G20&gt;'KL4_1_04-05'!J19,1,0)</f>
        <v>0</v>
      </c>
      <c r="AG20" s="22">
        <f>IF('KL4_1_04-05'!J20&gt;='KL4_1_04-05'!G20,1,0)</f>
        <v>1</v>
      </c>
      <c r="AH20" s="22">
        <f>IF('KL4_1_04-05'!J20&gt;='KL4_1_04-05'!G21,1,0)</f>
        <v>1</v>
      </c>
      <c r="AI20" s="22">
        <f>IF('KL4_1_04-05'!J20&gt;='KL4_1_04-05'!G22,1,0)</f>
        <v>1</v>
      </c>
      <c r="AJ20" s="22">
        <f>IF('KL4_1_04-05'!J20&gt;='KL4_1_04-05'!G17,1,0)</f>
        <v>1</v>
      </c>
      <c r="AK20" s="22">
        <f>IF('KL4_1_04-05'!J20&gt;='KL4_1_04-05'!G18,1,0)</f>
        <v>1</v>
      </c>
      <c r="AL20" s="22">
        <f>IF('KL4_1_04-05'!J20&gt;='KL4_1_04-05'!G19,1,0)</f>
        <v>1</v>
      </c>
      <c r="AM20" s="22">
        <f>IF('KL4_1_04-05'!J20&gt;='KL4_1_04-05'!J21,1,0)</f>
        <v>1</v>
      </c>
      <c r="AN20" s="22">
        <f>IF('KL4_1_04-05'!J20&gt;='KL4_1_04-05'!J22,1,0)</f>
        <v>1</v>
      </c>
      <c r="AO20" s="22">
        <f>IF('KL4_1_04-05'!J20&gt;'KL4_1_04-05'!J17,1,0)</f>
        <v>1</v>
      </c>
      <c r="AP20" s="22">
        <f>IF('KL4_1_04-05'!J20&gt;'KL4_1_04-05'!J18,1,0)</f>
        <v>1</v>
      </c>
      <c r="AQ20" s="22">
        <f>IF('KL4_1_04-05'!J20&gt;'KL4_1_04-05'!J19,1,0)</f>
        <v>1</v>
      </c>
      <c r="AR20" s="22">
        <v>1</v>
      </c>
      <c r="AS20" s="9"/>
    </row>
    <row r="21" spans="21:44" ht="12.75">
      <c r="U21" s="21">
        <v>1</v>
      </c>
      <c r="V21" s="22">
        <f>IF('KL4_1_04-05'!G21&gt;='KL4_1_04-05'!G22,1,0)</f>
        <v>1</v>
      </c>
      <c r="W21" s="22">
        <f>IF('KL4_1_04-05'!G21&gt;'KL4_1_04-05'!G17,1,0)</f>
        <v>1</v>
      </c>
      <c r="X21" s="22">
        <f>IF('KL4_1_04-05'!G21&gt;'KL4_1_04-05'!G18,1,0)</f>
        <v>1</v>
      </c>
      <c r="Y21" s="22">
        <f>IF('KL4_1_04-05'!G21&gt;'KL4_1_04-05'!G19,1,0)</f>
        <v>1</v>
      </c>
      <c r="Z21" s="22">
        <f>IF('KL4_1_04-05'!G21&gt;'KL4_1_04-05'!G20,1,0)</f>
        <v>1</v>
      </c>
      <c r="AA21" s="22">
        <f>IF('KL4_1_04-05'!G21&gt;'KL4_1_04-05'!J21,1,0)</f>
        <v>1</v>
      </c>
      <c r="AB21" s="22">
        <f>IF('KL4_1_04-05'!G21&gt;'KL4_1_04-05'!J22,1,0)</f>
        <v>1</v>
      </c>
      <c r="AC21" s="22">
        <f>IF('KL4_1_04-05'!G21&gt;'KL4_1_04-05'!J17,1,0)</f>
        <v>1</v>
      </c>
      <c r="AD21" s="22">
        <f>IF('KL4_1_04-05'!G21&gt;'KL4_1_04-05'!J18,1,0)</f>
        <v>1</v>
      </c>
      <c r="AE21" s="22">
        <f>IF('KL4_1_04-05'!G21&gt;'KL4_1_04-05'!J19,1,0)</f>
        <v>1</v>
      </c>
      <c r="AF21" s="24">
        <f>IF('KL4_1_04-05'!G21&gt;'KL4_1_04-05'!J20,1,0)</f>
        <v>0</v>
      </c>
      <c r="AG21" s="22">
        <f>IF('KL4_1_04-05'!J21&gt;='KL4_1_04-05'!G21,1,0)</f>
        <v>0</v>
      </c>
      <c r="AH21" s="22">
        <f>IF('KL4_1_04-05'!J21&gt;='KL4_1_04-05'!G22,1,0)</f>
        <v>0</v>
      </c>
      <c r="AI21" s="22">
        <f>IF('KL4_1_04-05'!J21&gt;='KL4_1_04-05'!G17,1,0)</f>
        <v>1</v>
      </c>
      <c r="AJ21" s="22">
        <f>IF('KL4_1_04-05'!J21&gt;='KL4_1_04-05'!G18,1,0)</f>
        <v>1</v>
      </c>
      <c r="AK21" s="22">
        <f>IF('KL4_1_04-05'!J21&gt;='KL4_1_04-05'!G19,1,0)</f>
        <v>1</v>
      </c>
      <c r="AL21" s="22">
        <f>IF('KL4_1_04-05'!J21&gt;='KL4_1_04-05'!G20,1,0)</f>
        <v>1</v>
      </c>
      <c r="AM21" s="22">
        <f>IF('KL4_1_04-05'!J21&gt;='KL4_1_04-05'!J22,1,0)</f>
        <v>0</v>
      </c>
      <c r="AN21" s="22">
        <f>IF('KL4_1_04-05'!J21&gt;'KL4_1_04-05'!J17,1,0)</f>
        <v>1</v>
      </c>
      <c r="AO21" s="22">
        <f>IF('KL4_1_04-05'!J21&gt;'KL4_1_04-05'!J18,1,0)</f>
        <v>1</v>
      </c>
      <c r="AP21" s="22">
        <f>IF('KL4_1_04-05'!J21&gt;'KL4_1_04-05'!J19,1,0)</f>
        <v>1</v>
      </c>
      <c r="AQ21" s="22">
        <f>IF('KL4_1_04-05'!J21&gt;'KL4_1_04-05'!J20,1,0)</f>
        <v>0</v>
      </c>
      <c r="AR21" s="22">
        <v>1</v>
      </c>
    </row>
    <row r="22" spans="21:44" ht="12.75">
      <c r="U22" s="21">
        <v>1</v>
      </c>
      <c r="V22" s="22">
        <f>IF('KL4_1_04-05'!G22&gt;'KL4_1_04-05'!G17,1,0)</f>
        <v>1</v>
      </c>
      <c r="W22" s="22">
        <f>IF('KL4_1_04-05'!G22&gt;'KL4_1_04-05'!G18,1,0)</f>
        <v>1</v>
      </c>
      <c r="X22" s="22">
        <f>IF('KL4_1_04-05'!G22&gt;'KL4_1_04-05'!G19,1,0)</f>
        <v>1</v>
      </c>
      <c r="Y22" s="22">
        <f>IF('KL4_1_04-05'!G22&gt;'KL4_1_04-05'!G20,1,0)</f>
        <v>1</v>
      </c>
      <c r="Z22" s="22">
        <f>IF('KL4_1_04-05'!G22&gt;'KL4_1_04-05'!G21,1,0)</f>
        <v>0</v>
      </c>
      <c r="AA22" s="22">
        <f>IF('KL4_1_04-05'!G22&gt;'KL4_1_04-05'!J22,1,0)</f>
        <v>1</v>
      </c>
      <c r="AB22" s="22">
        <f>IF('KL4_1_04-05'!G22&gt;'KL4_1_04-05'!J17,1,0)</f>
        <v>1</v>
      </c>
      <c r="AC22" s="22">
        <f>IF('KL4_1_04-05'!G22&gt;'KL4_1_04-05'!J18,1,0)</f>
        <v>1</v>
      </c>
      <c r="AD22" s="22">
        <f>IF('KL4_1_04-05'!G22&gt;'KL4_1_04-05'!J19,1,0)</f>
        <v>1</v>
      </c>
      <c r="AE22" s="22">
        <f>IF('KL4_1_04-05'!G22&gt;'KL4_1_04-05'!J20,1,0)</f>
        <v>0</v>
      </c>
      <c r="AF22" s="24">
        <f>IF('KL4_1_04-05'!G22&gt;'KL4_1_04-05'!J21,1,0)</f>
        <v>1</v>
      </c>
      <c r="AG22" s="22">
        <f>IF('KL4_1_04-05'!J22&gt;='KL4_1_04-05'!G22,1,0)</f>
        <v>0</v>
      </c>
      <c r="AH22" s="22">
        <f>IF('KL4_1_04-05'!J22&gt;='KL4_1_04-05'!G17,1,0)</f>
        <v>1</v>
      </c>
      <c r="AI22" s="22">
        <f>IF('KL4_1_04-05'!J22&gt;='KL4_1_04-05'!G18,1,0)</f>
        <v>1</v>
      </c>
      <c r="AJ22" s="22">
        <f>IF('KL4_1_04-05'!J22&gt;='KL4_1_04-05'!G19,1,0)</f>
        <v>1</v>
      </c>
      <c r="AK22" s="22">
        <f>IF('KL4_1_04-05'!J22&gt;='KL4_1_04-05'!G20,1,0)</f>
        <v>1</v>
      </c>
      <c r="AL22" s="22">
        <f>IF('KL4_1_04-05'!J22&gt;='KL4_1_04-05'!G21,1,0)</f>
        <v>0</v>
      </c>
      <c r="AM22" s="22">
        <f>IF('KL4_1_04-05'!J22&gt;'KL4_1_04-05'!J17,1,0)</f>
        <v>1</v>
      </c>
      <c r="AN22" s="22">
        <f>IF('KL4_1_04-05'!J22&gt;'KL4_1_04-05'!J18,1,0)</f>
        <v>1</v>
      </c>
      <c r="AO22" s="22">
        <f>IF('KL4_1_04-05'!J22&gt;'KL4_1_04-05'!J19,1,0)</f>
        <v>1</v>
      </c>
      <c r="AP22" s="22">
        <f>IF('KL4_1_04-05'!J22&gt;'KL4_1_04-05'!J20,1,0)</f>
        <v>0</v>
      </c>
      <c r="AQ22" s="22">
        <f>IF('KL4_1_04-05'!J22&gt;'KL4_1_04-05'!J21,1,0)</f>
        <v>1</v>
      </c>
      <c r="AR22" s="22">
        <v>1</v>
      </c>
    </row>
  </sheetData>
  <printOptions gridLines="1"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421875" style="0" bestFit="1" customWidth="1"/>
  </cols>
  <sheetData/>
  <printOptions gridLines="1"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421875" style="0" bestFit="1" customWidth="1"/>
  </cols>
  <sheetData/>
  <printOptions gridLines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4</v>
      </c>
      <c r="Q4" s="10"/>
    </row>
    <row r="5" ht="3" customHeight="1">
      <c r="M5" s="11"/>
    </row>
    <row r="6" spans="1:17" ht="15">
      <c r="A6" s="4" t="s">
        <v>33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2</v>
      </c>
      <c r="M6" s="12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6</v>
      </c>
      <c r="B8" s="8"/>
      <c r="C8" s="75" t="s">
        <v>54</v>
      </c>
      <c r="D8" s="55"/>
      <c r="E8" s="55"/>
      <c r="F8" s="55"/>
      <c r="G8" s="55"/>
      <c r="H8" s="55"/>
      <c r="I8" s="55"/>
      <c r="J8" s="55"/>
      <c r="K8" s="55"/>
      <c r="L8" s="55"/>
      <c r="M8" s="56"/>
      <c r="N8" s="27"/>
      <c r="O8" s="4" t="s">
        <v>7</v>
      </c>
      <c r="P8" s="74"/>
      <c r="Q8" s="57" t="s">
        <v>55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9</v>
      </c>
      <c r="B10" s="27"/>
      <c r="C10" s="72" t="s">
        <v>35</v>
      </c>
      <c r="D10" s="63"/>
      <c r="E10" s="63"/>
      <c r="F10" s="63"/>
      <c r="G10" s="63"/>
      <c r="H10" s="39"/>
      <c r="I10" s="27"/>
      <c r="J10" s="8" t="s">
        <v>10</v>
      </c>
      <c r="K10" s="27"/>
      <c r="L10" s="72" t="s">
        <v>56</v>
      </c>
      <c r="M10" s="63"/>
      <c r="N10" s="63"/>
      <c r="O10" s="63"/>
      <c r="P10" s="63"/>
      <c r="Q10" s="63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11</v>
      </c>
      <c r="B12" s="28"/>
      <c r="C12" s="73" t="s">
        <v>13</v>
      </c>
      <c r="D12" s="52"/>
      <c r="E12" s="52"/>
      <c r="F12" s="52"/>
      <c r="G12" s="52"/>
      <c r="H12" s="40"/>
      <c r="I12" s="28"/>
      <c r="J12" s="8" t="s">
        <v>12</v>
      </c>
      <c r="K12" s="28"/>
      <c r="L12" s="73" t="s">
        <v>57</v>
      </c>
      <c r="M12" s="52"/>
      <c r="N12" s="52"/>
      <c r="O12" s="52"/>
      <c r="P12" s="52"/>
      <c r="Q12" s="52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73"/>
      <c r="B14" s="73" t="s">
        <v>16</v>
      </c>
      <c r="C14" s="52"/>
      <c r="D14" s="52"/>
      <c r="E14" s="29" t="s">
        <v>14</v>
      </c>
      <c r="F14" s="74"/>
      <c r="G14" s="64" t="s">
        <v>51</v>
      </c>
      <c r="H14" s="39"/>
      <c r="I14" s="27"/>
      <c r="J14" s="73"/>
      <c r="K14" s="52" t="s">
        <v>58</v>
      </c>
      <c r="L14" s="52"/>
      <c r="M14" s="52"/>
      <c r="N14" s="27"/>
      <c r="O14" s="29" t="s">
        <v>14</v>
      </c>
      <c r="P14" s="74"/>
      <c r="Q14" s="64" t="s">
        <v>59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17</v>
      </c>
      <c r="B16" s="61" t="s">
        <v>18</v>
      </c>
      <c r="C16" s="62"/>
      <c r="D16" s="62"/>
      <c r="E16" s="17"/>
      <c r="F16" s="17" t="s">
        <v>19</v>
      </c>
      <c r="G16" s="61" t="s">
        <v>20</v>
      </c>
      <c r="H16" s="17"/>
      <c r="I16" s="61"/>
      <c r="J16" s="17" t="s">
        <v>20</v>
      </c>
      <c r="K16" s="17" t="s">
        <v>19</v>
      </c>
      <c r="L16" s="61" t="s">
        <v>21</v>
      </c>
      <c r="M16" s="62"/>
      <c r="N16" s="62"/>
      <c r="O16" s="62"/>
      <c r="P16" s="17"/>
      <c r="Q16" s="14" t="s">
        <v>22</v>
      </c>
    </row>
    <row r="17" spans="1:17" ht="16.5" customHeight="1">
      <c r="A17" s="44">
        <v>7</v>
      </c>
      <c r="B17" s="58" t="s">
        <v>60</v>
      </c>
      <c r="C17" s="59"/>
      <c r="D17" s="59"/>
      <c r="E17" s="60"/>
      <c r="F17" s="50">
        <v>12</v>
      </c>
      <c r="G17" s="53">
        <v>738</v>
      </c>
      <c r="H17" s="54"/>
      <c r="I17" s="53"/>
      <c r="J17" s="54">
        <v>609</v>
      </c>
      <c r="K17" s="51">
        <v>4</v>
      </c>
      <c r="L17" s="58" t="s">
        <v>61</v>
      </c>
      <c r="M17" s="59"/>
      <c r="N17" s="59"/>
      <c r="O17" s="59"/>
      <c r="P17" s="60"/>
      <c r="Q17" s="48">
        <v>34</v>
      </c>
    </row>
    <row r="18" spans="1:17" ht="16.5" customHeight="1">
      <c r="A18" s="45">
        <v>14</v>
      </c>
      <c r="B18" s="58" t="s">
        <v>45</v>
      </c>
      <c r="C18" s="59"/>
      <c r="D18" s="59"/>
      <c r="E18" s="60"/>
      <c r="F18" s="50">
        <v>6</v>
      </c>
      <c r="G18" s="53">
        <v>670</v>
      </c>
      <c r="H18" s="54"/>
      <c r="I18" s="53"/>
      <c r="J18" s="54">
        <v>676</v>
      </c>
      <c r="K18" s="51">
        <v>7</v>
      </c>
      <c r="L18" s="58" t="s">
        <v>62</v>
      </c>
      <c r="M18" s="59"/>
      <c r="N18" s="59"/>
      <c r="O18" s="59"/>
      <c r="P18" s="60"/>
      <c r="Q18" s="48">
        <v>36</v>
      </c>
    </row>
    <row r="19" spans="1:17" ht="16.5" customHeight="1">
      <c r="A19" s="45">
        <v>15</v>
      </c>
      <c r="B19" s="58" t="s">
        <v>46</v>
      </c>
      <c r="C19" s="59"/>
      <c r="D19" s="59"/>
      <c r="E19" s="60"/>
      <c r="F19" s="50">
        <v>2</v>
      </c>
      <c r="G19" s="53">
        <v>577</v>
      </c>
      <c r="H19" s="54"/>
      <c r="I19" s="53"/>
      <c r="J19" s="54">
        <v>572</v>
      </c>
      <c r="K19" s="51">
        <v>1</v>
      </c>
      <c r="L19" s="58" t="s">
        <v>63</v>
      </c>
      <c r="M19" s="59"/>
      <c r="N19" s="59"/>
      <c r="O19" s="59"/>
      <c r="P19" s="60"/>
      <c r="Q19" s="48">
        <v>37</v>
      </c>
    </row>
    <row r="20" spans="1:17" ht="16.5" customHeight="1">
      <c r="A20" s="45">
        <v>20</v>
      </c>
      <c r="B20" s="58" t="s">
        <v>64</v>
      </c>
      <c r="C20" s="59"/>
      <c r="D20" s="59"/>
      <c r="E20" s="60"/>
      <c r="F20" s="50">
        <v>8</v>
      </c>
      <c r="G20" s="53">
        <v>678</v>
      </c>
      <c r="H20" s="54"/>
      <c r="I20" s="53"/>
      <c r="J20" s="54">
        <v>599</v>
      </c>
      <c r="K20" s="51">
        <v>3</v>
      </c>
      <c r="L20" s="58" t="s">
        <v>65</v>
      </c>
      <c r="M20" s="59"/>
      <c r="N20" s="59"/>
      <c r="O20" s="59"/>
      <c r="P20" s="60"/>
      <c r="Q20" s="48">
        <v>40</v>
      </c>
    </row>
    <row r="21" spans="1:17" ht="16.5" customHeight="1">
      <c r="A21" s="45">
        <v>17</v>
      </c>
      <c r="B21" s="58" t="s">
        <v>48</v>
      </c>
      <c r="C21" s="59"/>
      <c r="D21" s="59"/>
      <c r="E21" s="60"/>
      <c r="F21" s="50">
        <v>11</v>
      </c>
      <c r="G21" s="53">
        <v>709</v>
      </c>
      <c r="H21" s="54"/>
      <c r="I21" s="53"/>
      <c r="J21" s="54">
        <v>633</v>
      </c>
      <c r="K21" s="51">
        <v>5</v>
      </c>
      <c r="L21" s="58" t="s">
        <v>66</v>
      </c>
      <c r="M21" s="59"/>
      <c r="N21" s="59"/>
      <c r="O21" s="59"/>
      <c r="P21" s="60"/>
      <c r="Q21" s="48">
        <v>41</v>
      </c>
    </row>
    <row r="22" spans="1:17" ht="16.5" customHeight="1">
      <c r="A22" s="45">
        <v>18</v>
      </c>
      <c r="B22" s="58" t="s">
        <v>49</v>
      </c>
      <c r="C22" s="59"/>
      <c r="D22" s="59"/>
      <c r="E22" s="60"/>
      <c r="F22" s="50">
        <v>10</v>
      </c>
      <c r="G22" s="53">
        <v>696</v>
      </c>
      <c r="H22" s="54"/>
      <c r="I22" s="53"/>
      <c r="J22" s="54">
        <v>694</v>
      </c>
      <c r="K22" s="51">
        <v>9</v>
      </c>
      <c r="L22" s="58" t="s">
        <v>67</v>
      </c>
      <c r="M22" s="66"/>
      <c r="N22" s="66"/>
      <c r="O22" s="66"/>
      <c r="P22" s="67"/>
      <c r="Q22" s="49">
        <v>54</v>
      </c>
    </row>
    <row r="23" spans="1:17" ht="16.5">
      <c r="A23" s="18"/>
      <c r="B23" s="18"/>
      <c r="C23" s="18"/>
      <c r="D23" s="18"/>
      <c r="E23" s="19"/>
      <c r="F23" s="19" t="s">
        <v>23</v>
      </c>
      <c r="G23" s="69">
        <f>SUM(G17:H22)</f>
        <v>4068</v>
      </c>
      <c r="H23" s="70"/>
      <c r="I23" s="69">
        <f>SUM(I17:J22)</f>
        <v>3783</v>
      </c>
      <c r="J23" s="70">
        <f>SUM(I17:J22)</f>
        <v>3783</v>
      </c>
      <c r="K23" s="20" t="s">
        <v>24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285</v>
      </c>
      <c r="B25" s="36">
        <f>IF(G23=0,0,AVERAGE(G17:H22))</f>
        <v>678</v>
      </c>
      <c r="F25" s="5" t="s">
        <v>25</v>
      </c>
      <c r="G25" s="41">
        <f>SUM(F17:F22)</f>
        <v>49</v>
      </c>
      <c r="H25" s="42"/>
      <c r="I25" s="42"/>
      <c r="J25" s="41">
        <f>SUM(K17:K22)</f>
        <v>29</v>
      </c>
      <c r="K25" s="4" t="s">
        <v>26</v>
      </c>
      <c r="L25" s="4"/>
      <c r="P25" s="35">
        <f>IF(I23=0,0,AVERAGE(I17:J22))</f>
        <v>630.5</v>
      </c>
      <c r="Q25" s="34">
        <f>I23-G23</f>
        <v>-285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27</v>
      </c>
      <c r="B27" s="33" t="s">
        <v>28</v>
      </c>
      <c r="F27" s="5" t="s">
        <v>29</v>
      </c>
      <c r="G27" s="41">
        <v>3</v>
      </c>
      <c r="H27" s="42"/>
      <c r="I27" s="42"/>
      <c r="J27" s="41">
        <v>0</v>
      </c>
      <c r="K27" s="4" t="s">
        <v>30</v>
      </c>
      <c r="L27" s="4"/>
      <c r="P27" s="32" t="s">
        <v>27</v>
      </c>
      <c r="Q27" s="33" t="s">
        <v>28</v>
      </c>
    </row>
    <row r="28" spans="1:17" ht="18" customHeight="1">
      <c r="A28" s="4" t="s">
        <v>31</v>
      </c>
      <c r="B28" s="4"/>
      <c r="C28" s="68"/>
      <c r="D28" s="68"/>
      <c r="E28" s="68"/>
      <c r="F28" s="68"/>
      <c r="G28" s="76"/>
      <c r="H28" s="76" t="s">
        <v>68</v>
      </c>
      <c r="I28" s="76"/>
      <c r="J28" s="76"/>
      <c r="K28" s="68"/>
      <c r="L28" s="68"/>
      <c r="M28" s="68"/>
      <c r="N28" s="68"/>
      <c r="O28" s="68"/>
      <c r="P28" s="68"/>
      <c r="Q28" s="68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32</v>
      </c>
      <c r="B30" s="4"/>
      <c r="C30" s="4"/>
      <c r="D30" s="71"/>
      <c r="E30" s="68" t="s">
        <v>69</v>
      </c>
      <c r="F30" s="71"/>
      <c r="G30" s="71"/>
      <c r="H30" s="28"/>
      <c r="I30" s="28"/>
      <c r="J30" s="4" t="s">
        <v>32</v>
      </c>
      <c r="M30" s="65"/>
      <c r="N30" s="65"/>
      <c r="O30" s="65" t="s">
        <v>70</v>
      </c>
      <c r="P30" s="65"/>
      <c r="Q30" s="65"/>
    </row>
  </sheetData>
  <printOptions/>
  <pageMargins left="0.75" right="0.45" top="0.39" bottom="1" header="0.29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10</v>
      </c>
      <c r="Q4" s="10"/>
    </row>
    <row r="5" ht="3" customHeight="1">
      <c r="M5" s="11"/>
    </row>
    <row r="6" spans="1:17" ht="15">
      <c r="A6" s="4" t="s">
        <v>33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4</v>
      </c>
      <c r="M6" s="12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6</v>
      </c>
      <c r="B8" s="8"/>
      <c r="C8" s="75" t="s">
        <v>71</v>
      </c>
      <c r="D8" s="55"/>
      <c r="E8" s="55"/>
      <c r="F8" s="55"/>
      <c r="G8" s="55"/>
      <c r="H8" s="55"/>
      <c r="I8" s="55"/>
      <c r="J8" s="55"/>
      <c r="K8" s="55"/>
      <c r="L8" s="55"/>
      <c r="M8" s="56"/>
      <c r="N8" s="27"/>
      <c r="O8" s="4" t="s">
        <v>7</v>
      </c>
      <c r="P8" s="74"/>
      <c r="Q8" s="57" t="s">
        <v>72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9</v>
      </c>
      <c r="B10" s="27"/>
      <c r="C10" s="72" t="s">
        <v>73</v>
      </c>
      <c r="D10" s="63"/>
      <c r="E10" s="63"/>
      <c r="F10" s="63"/>
      <c r="G10" s="63"/>
      <c r="H10" s="39"/>
      <c r="I10" s="27"/>
      <c r="J10" s="8" t="s">
        <v>10</v>
      </c>
      <c r="K10" s="27"/>
      <c r="L10" s="72" t="s">
        <v>35</v>
      </c>
      <c r="M10" s="63"/>
      <c r="N10" s="63"/>
      <c r="O10" s="63"/>
      <c r="P10" s="63"/>
      <c r="Q10" s="63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11</v>
      </c>
      <c r="B12" s="28"/>
      <c r="C12" s="73" t="s">
        <v>74</v>
      </c>
      <c r="D12" s="52"/>
      <c r="E12" s="52"/>
      <c r="F12" s="52"/>
      <c r="G12" s="52"/>
      <c r="H12" s="40"/>
      <c r="I12" s="28"/>
      <c r="J12" s="8" t="s">
        <v>12</v>
      </c>
      <c r="K12" s="28"/>
      <c r="L12" s="73" t="s">
        <v>13</v>
      </c>
      <c r="M12" s="52"/>
      <c r="N12" s="52"/>
      <c r="O12" s="52"/>
      <c r="P12" s="52"/>
      <c r="Q12" s="52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73"/>
      <c r="B14" s="73" t="s">
        <v>75</v>
      </c>
      <c r="C14" s="52"/>
      <c r="D14" s="52"/>
      <c r="E14" s="29" t="s">
        <v>14</v>
      </c>
      <c r="F14" s="74"/>
      <c r="G14" s="64" t="s">
        <v>76</v>
      </c>
      <c r="H14" s="39"/>
      <c r="I14" s="27"/>
      <c r="J14" s="73"/>
      <c r="K14" s="52" t="s">
        <v>16</v>
      </c>
      <c r="L14" s="52"/>
      <c r="M14" s="52"/>
      <c r="N14" s="27"/>
      <c r="O14" s="29" t="s">
        <v>14</v>
      </c>
      <c r="P14" s="74"/>
      <c r="Q14" s="64" t="s">
        <v>51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17</v>
      </c>
      <c r="B16" s="61" t="s">
        <v>18</v>
      </c>
      <c r="C16" s="62"/>
      <c r="D16" s="62"/>
      <c r="E16" s="17"/>
      <c r="F16" s="17" t="s">
        <v>19</v>
      </c>
      <c r="G16" s="61" t="s">
        <v>20</v>
      </c>
      <c r="H16" s="17"/>
      <c r="I16" s="61"/>
      <c r="J16" s="17" t="s">
        <v>20</v>
      </c>
      <c r="K16" s="17" t="s">
        <v>19</v>
      </c>
      <c r="L16" s="61" t="s">
        <v>21</v>
      </c>
      <c r="M16" s="62"/>
      <c r="N16" s="62"/>
      <c r="O16" s="62"/>
      <c r="P16" s="17"/>
      <c r="Q16" s="14" t="s">
        <v>22</v>
      </c>
    </row>
    <row r="17" spans="1:17" ht="16.5" customHeight="1">
      <c r="A17" s="44">
        <v>35</v>
      </c>
      <c r="B17" s="58" t="s">
        <v>77</v>
      </c>
      <c r="C17" s="59"/>
      <c r="D17" s="59"/>
      <c r="E17" s="60"/>
      <c r="F17" s="50">
        <v>11</v>
      </c>
      <c r="G17" s="53">
        <v>727</v>
      </c>
      <c r="H17" s="54"/>
      <c r="I17" s="53"/>
      <c r="J17" s="54">
        <v>676</v>
      </c>
      <c r="K17" s="51">
        <v>6</v>
      </c>
      <c r="L17" s="58" t="s">
        <v>47</v>
      </c>
      <c r="M17" s="59"/>
      <c r="N17" s="59"/>
      <c r="O17" s="59"/>
      <c r="P17" s="60"/>
      <c r="Q17" s="48">
        <v>7</v>
      </c>
    </row>
    <row r="18" spans="1:17" ht="16.5" customHeight="1">
      <c r="A18" s="45">
        <v>28</v>
      </c>
      <c r="B18" s="58" t="s">
        <v>78</v>
      </c>
      <c r="C18" s="59"/>
      <c r="D18" s="59"/>
      <c r="E18" s="60"/>
      <c r="F18" s="50">
        <v>12</v>
      </c>
      <c r="G18" s="53">
        <v>738</v>
      </c>
      <c r="H18" s="54"/>
      <c r="I18" s="53"/>
      <c r="J18" s="54">
        <v>590</v>
      </c>
      <c r="K18" s="51">
        <v>2</v>
      </c>
      <c r="L18" s="58" t="s">
        <v>79</v>
      </c>
      <c r="M18" s="59"/>
      <c r="N18" s="59"/>
      <c r="O18" s="59"/>
      <c r="P18" s="60"/>
      <c r="Q18" s="48">
        <v>22</v>
      </c>
    </row>
    <row r="19" spans="1:17" ht="16.5" customHeight="1">
      <c r="A19" s="45">
        <v>31</v>
      </c>
      <c r="B19" s="58" t="s">
        <v>80</v>
      </c>
      <c r="C19" s="59"/>
      <c r="D19" s="59"/>
      <c r="E19" s="60"/>
      <c r="F19" s="50">
        <v>9</v>
      </c>
      <c r="G19" s="53">
        <v>689</v>
      </c>
      <c r="H19" s="54"/>
      <c r="I19" s="53"/>
      <c r="J19" s="54">
        <v>710</v>
      </c>
      <c r="K19" s="51">
        <v>10</v>
      </c>
      <c r="L19" s="58" t="s">
        <v>49</v>
      </c>
      <c r="M19" s="59"/>
      <c r="N19" s="59"/>
      <c r="O19" s="59"/>
      <c r="P19" s="60"/>
      <c r="Q19" s="48">
        <v>18</v>
      </c>
    </row>
    <row r="20" spans="1:17" ht="16.5" customHeight="1">
      <c r="A20" s="45">
        <v>34</v>
      </c>
      <c r="B20" s="58" t="s">
        <v>81</v>
      </c>
      <c r="C20" s="59"/>
      <c r="D20" s="59"/>
      <c r="E20" s="60"/>
      <c r="F20" s="50">
        <v>8</v>
      </c>
      <c r="G20" s="53">
        <v>687</v>
      </c>
      <c r="H20" s="54"/>
      <c r="I20" s="53"/>
      <c r="J20" s="54">
        <v>646</v>
      </c>
      <c r="K20" s="51">
        <v>4</v>
      </c>
      <c r="L20" s="58" t="s">
        <v>44</v>
      </c>
      <c r="M20" s="59"/>
      <c r="N20" s="59"/>
      <c r="O20" s="59"/>
      <c r="P20" s="60"/>
      <c r="Q20" s="48">
        <v>13</v>
      </c>
    </row>
    <row r="21" spans="1:17" ht="16.5" customHeight="1">
      <c r="A21" s="45">
        <v>26</v>
      </c>
      <c r="B21" s="58" t="s">
        <v>82</v>
      </c>
      <c r="C21" s="59"/>
      <c r="D21" s="59"/>
      <c r="E21" s="60"/>
      <c r="F21" s="50">
        <v>3</v>
      </c>
      <c r="G21" s="53">
        <v>630</v>
      </c>
      <c r="H21" s="54"/>
      <c r="I21" s="53"/>
      <c r="J21" s="54">
        <v>585</v>
      </c>
      <c r="K21" s="51">
        <v>1</v>
      </c>
      <c r="L21" s="58" t="s">
        <v>48</v>
      </c>
      <c r="M21" s="59"/>
      <c r="N21" s="59"/>
      <c r="O21" s="59"/>
      <c r="P21" s="60"/>
      <c r="Q21" s="48">
        <v>17</v>
      </c>
    </row>
    <row r="22" spans="1:17" ht="16.5" customHeight="1">
      <c r="A22" s="45">
        <v>27</v>
      </c>
      <c r="B22" s="58" t="s">
        <v>83</v>
      </c>
      <c r="C22" s="59"/>
      <c r="D22" s="59"/>
      <c r="E22" s="60"/>
      <c r="F22" s="50">
        <v>7</v>
      </c>
      <c r="G22" s="53">
        <v>687</v>
      </c>
      <c r="H22" s="54"/>
      <c r="I22" s="53"/>
      <c r="J22" s="54">
        <v>649</v>
      </c>
      <c r="K22" s="51">
        <v>5</v>
      </c>
      <c r="L22" s="58" t="s">
        <v>45</v>
      </c>
      <c r="M22" s="66"/>
      <c r="N22" s="66"/>
      <c r="O22" s="66"/>
      <c r="P22" s="67"/>
      <c r="Q22" s="49">
        <v>14</v>
      </c>
    </row>
    <row r="23" spans="1:17" ht="16.5">
      <c r="A23" s="18"/>
      <c r="B23" s="18"/>
      <c r="C23" s="18"/>
      <c r="D23" s="18"/>
      <c r="E23" s="19"/>
      <c r="F23" s="19" t="s">
        <v>23</v>
      </c>
      <c r="G23" s="69">
        <f>SUM(G17:H22)</f>
        <v>4158</v>
      </c>
      <c r="H23" s="70"/>
      <c r="I23" s="69">
        <f>SUM(I17:J22)</f>
        <v>3856</v>
      </c>
      <c r="J23" s="70">
        <f>SUM(I17:J22)</f>
        <v>3856</v>
      </c>
      <c r="K23" s="20" t="s">
        <v>24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302</v>
      </c>
      <c r="B25" s="36">
        <f>IF(G23=0,0,AVERAGE(G17:H22))</f>
        <v>693</v>
      </c>
      <c r="F25" s="5" t="s">
        <v>25</v>
      </c>
      <c r="G25" s="41">
        <f>SUM(F17:F22)</f>
        <v>50</v>
      </c>
      <c r="H25" s="42"/>
      <c r="I25" s="42"/>
      <c r="J25" s="41">
        <f>SUM(K17:K22)</f>
        <v>28</v>
      </c>
      <c r="K25" s="4" t="s">
        <v>26</v>
      </c>
      <c r="L25" s="4"/>
      <c r="P25" s="35">
        <f>IF(I23=0,0,AVERAGE(I17:J22))</f>
        <v>642.6666666666666</v>
      </c>
      <c r="Q25" s="34">
        <f>I23-G23</f>
        <v>-302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27</v>
      </c>
      <c r="B27" s="33" t="s">
        <v>28</v>
      </c>
      <c r="F27" s="5" t="s">
        <v>29</v>
      </c>
      <c r="G27" s="41">
        <v>3</v>
      </c>
      <c r="H27" s="42"/>
      <c r="I27" s="42"/>
      <c r="J27" s="41">
        <v>0</v>
      </c>
      <c r="K27" s="4" t="s">
        <v>30</v>
      </c>
      <c r="L27" s="4"/>
      <c r="P27" s="32" t="s">
        <v>27</v>
      </c>
      <c r="Q27" s="33" t="s">
        <v>28</v>
      </c>
    </row>
    <row r="28" spans="1:17" ht="18" customHeight="1">
      <c r="A28" s="4" t="s">
        <v>31</v>
      </c>
      <c r="B28" s="4"/>
      <c r="C28" s="68"/>
      <c r="D28" s="68"/>
      <c r="E28" s="68"/>
      <c r="F28" s="68"/>
      <c r="G28" s="76"/>
      <c r="H28" s="76"/>
      <c r="I28" s="76" t="s">
        <v>84</v>
      </c>
      <c r="J28" s="76"/>
      <c r="K28" s="68"/>
      <c r="L28" s="68"/>
      <c r="M28" s="68"/>
      <c r="N28" s="68"/>
      <c r="O28" s="68"/>
      <c r="P28" s="68"/>
      <c r="Q28" s="68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32</v>
      </c>
      <c r="B30" s="4"/>
      <c r="C30" s="4"/>
      <c r="D30" s="77"/>
      <c r="E30" s="77" t="s">
        <v>85</v>
      </c>
      <c r="F30" s="77"/>
      <c r="G30" s="77"/>
      <c r="H30" s="28"/>
      <c r="I30" s="28"/>
      <c r="J30" s="4" t="s">
        <v>32</v>
      </c>
      <c r="M30" s="77"/>
      <c r="N30" s="77"/>
      <c r="O30" s="77" t="s">
        <v>86</v>
      </c>
      <c r="P30" s="77"/>
      <c r="Q30" s="77"/>
    </row>
  </sheetData>
  <printOptions/>
  <pageMargins left="1.01" right="0.15" top="0.19" bottom="1" header="0.12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14</v>
      </c>
      <c r="Q4" s="10"/>
    </row>
    <row r="5" ht="3" customHeight="1">
      <c r="M5" s="11"/>
    </row>
    <row r="6" spans="1:17" ht="15">
      <c r="A6" s="4" t="s">
        <v>33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5</v>
      </c>
      <c r="M6" s="12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6</v>
      </c>
      <c r="B8" s="8"/>
      <c r="C8" s="75" t="s">
        <v>87</v>
      </c>
      <c r="D8" s="55"/>
      <c r="E8" s="55"/>
      <c r="F8" s="55"/>
      <c r="G8" s="55"/>
      <c r="H8" s="55"/>
      <c r="I8" s="55"/>
      <c r="J8" s="55"/>
      <c r="K8" s="55"/>
      <c r="L8" s="55"/>
      <c r="M8" s="56"/>
      <c r="N8" s="27"/>
      <c r="O8" s="4" t="s">
        <v>7</v>
      </c>
      <c r="P8" s="74"/>
      <c r="Q8" s="57" t="s">
        <v>88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9</v>
      </c>
      <c r="B10" s="78"/>
      <c r="C10" s="72" t="s">
        <v>35</v>
      </c>
      <c r="D10" s="63"/>
      <c r="E10" s="63"/>
      <c r="F10" s="63"/>
      <c r="G10" s="63"/>
      <c r="H10" s="39"/>
      <c r="I10" s="27"/>
      <c r="J10" s="8" t="s">
        <v>10</v>
      </c>
      <c r="K10" s="27"/>
      <c r="L10" s="72" t="s">
        <v>89</v>
      </c>
      <c r="M10" s="63"/>
      <c r="N10" s="63"/>
      <c r="O10" s="63"/>
      <c r="P10" s="63"/>
      <c r="Q10" s="63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11</v>
      </c>
      <c r="B12" s="28"/>
      <c r="C12" s="73" t="s">
        <v>13</v>
      </c>
      <c r="D12" s="52"/>
      <c r="E12" s="52"/>
      <c r="F12" s="52"/>
      <c r="G12" s="52"/>
      <c r="H12" s="40"/>
      <c r="I12" s="28"/>
      <c r="J12" s="8" t="s">
        <v>12</v>
      </c>
      <c r="K12" s="28"/>
      <c r="L12" s="73" t="s">
        <v>90</v>
      </c>
      <c r="M12" s="52"/>
      <c r="N12" s="52"/>
      <c r="O12" s="52"/>
      <c r="P12" s="52"/>
      <c r="Q12" s="52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73"/>
      <c r="B14" s="73" t="s">
        <v>16</v>
      </c>
      <c r="C14" s="52"/>
      <c r="D14" s="52"/>
      <c r="E14" s="29" t="s">
        <v>14</v>
      </c>
      <c r="F14" s="74"/>
      <c r="G14" s="64" t="s">
        <v>76</v>
      </c>
      <c r="H14" s="39"/>
      <c r="I14" s="27"/>
      <c r="J14" s="73"/>
      <c r="K14" s="52" t="s">
        <v>91</v>
      </c>
      <c r="L14" s="52"/>
      <c r="M14" s="52"/>
      <c r="N14" s="27"/>
      <c r="O14" s="29" t="s">
        <v>14</v>
      </c>
      <c r="P14" s="74"/>
      <c r="Q14" s="64" t="s">
        <v>92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17</v>
      </c>
      <c r="B16" s="61" t="s">
        <v>18</v>
      </c>
      <c r="C16" s="62"/>
      <c r="D16" s="62"/>
      <c r="E16" s="17"/>
      <c r="F16" s="17" t="s">
        <v>19</v>
      </c>
      <c r="G16" s="61" t="s">
        <v>20</v>
      </c>
      <c r="H16" s="17"/>
      <c r="I16" s="61"/>
      <c r="J16" s="17" t="s">
        <v>20</v>
      </c>
      <c r="K16" s="17" t="s">
        <v>19</v>
      </c>
      <c r="L16" s="61" t="s">
        <v>21</v>
      </c>
      <c r="M16" s="62"/>
      <c r="N16" s="62"/>
      <c r="O16" s="62"/>
      <c r="P16" s="17"/>
      <c r="Q16" s="14" t="s">
        <v>22</v>
      </c>
    </row>
    <row r="17" spans="1:17" ht="16.5" customHeight="1">
      <c r="A17" s="44">
        <v>20</v>
      </c>
      <c r="B17" s="58" t="s">
        <v>93</v>
      </c>
      <c r="C17" s="59"/>
      <c r="D17" s="59"/>
      <c r="E17" s="60"/>
      <c r="F17" s="50">
        <v>2</v>
      </c>
      <c r="G17" s="53">
        <v>622</v>
      </c>
      <c r="H17" s="54"/>
      <c r="I17" s="53"/>
      <c r="J17" s="54">
        <v>692</v>
      </c>
      <c r="K17" s="51">
        <v>8</v>
      </c>
      <c r="L17" s="58" t="s">
        <v>94</v>
      </c>
      <c r="M17" s="59"/>
      <c r="N17" s="59"/>
      <c r="O17" s="59"/>
      <c r="P17" s="60"/>
      <c r="Q17" s="48">
        <v>31</v>
      </c>
    </row>
    <row r="18" spans="1:17" ht="16.5" customHeight="1">
      <c r="A18" s="45">
        <v>12</v>
      </c>
      <c r="B18" s="58" t="s">
        <v>95</v>
      </c>
      <c r="C18" s="59"/>
      <c r="D18" s="59"/>
      <c r="E18" s="60"/>
      <c r="F18" s="50">
        <v>12</v>
      </c>
      <c r="G18" s="53">
        <v>784</v>
      </c>
      <c r="H18" s="54"/>
      <c r="I18" s="53"/>
      <c r="J18" s="54">
        <v>611</v>
      </c>
      <c r="K18" s="51">
        <v>1</v>
      </c>
      <c r="L18" s="58" t="s">
        <v>96</v>
      </c>
      <c r="M18" s="59"/>
      <c r="N18" s="59"/>
      <c r="O18" s="59"/>
      <c r="P18" s="60"/>
      <c r="Q18" s="48">
        <v>32</v>
      </c>
    </row>
    <row r="19" spans="1:17" ht="16.5" customHeight="1">
      <c r="A19" s="45">
        <v>18</v>
      </c>
      <c r="B19" s="58" t="s">
        <v>49</v>
      </c>
      <c r="C19" s="59"/>
      <c r="D19" s="59"/>
      <c r="E19" s="60"/>
      <c r="F19" s="50">
        <v>6</v>
      </c>
      <c r="G19" s="53">
        <v>687</v>
      </c>
      <c r="H19" s="54"/>
      <c r="I19" s="53"/>
      <c r="J19" s="54">
        <v>646</v>
      </c>
      <c r="K19" s="51">
        <v>4</v>
      </c>
      <c r="L19" s="58" t="s">
        <v>97</v>
      </c>
      <c r="M19" s="59"/>
      <c r="N19" s="59"/>
      <c r="O19" s="59"/>
      <c r="P19" s="60"/>
      <c r="Q19" s="48">
        <v>33</v>
      </c>
    </row>
    <row r="20" spans="1:17" ht="16.5" customHeight="1">
      <c r="A20" s="45">
        <v>13</v>
      </c>
      <c r="B20" s="58" t="s">
        <v>44</v>
      </c>
      <c r="C20" s="59"/>
      <c r="D20" s="59"/>
      <c r="E20" s="60"/>
      <c r="F20" s="50">
        <v>9</v>
      </c>
      <c r="G20" s="53">
        <v>694</v>
      </c>
      <c r="H20" s="54"/>
      <c r="I20" s="53"/>
      <c r="J20" s="54">
        <v>638</v>
      </c>
      <c r="K20" s="51">
        <v>3</v>
      </c>
      <c r="L20" s="58" t="s">
        <v>62</v>
      </c>
      <c r="M20" s="59"/>
      <c r="N20" s="59"/>
      <c r="O20" s="59"/>
      <c r="P20" s="60"/>
      <c r="Q20" s="48">
        <v>36</v>
      </c>
    </row>
    <row r="21" spans="1:17" ht="16.5" customHeight="1">
      <c r="A21" s="45">
        <v>17</v>
      </c>
      <c r="B21" s="58" t="s">
        <v>48</v>
      </c>
      <c r="C21" s="59"/>
      <c r="D21" s="59"/>
      <c r="E21" s="60"/>
      <c r="F21" s="50">
        <v>7</v>
      </c>
      <c r="G21" s="53">
        <v>688</v>
      </c>
      <c r="H21" s="54"/>
      <c r="I21" s="53"/>
      <c r="J21" s="54">
        <v>655</v>
      </c>
      <c r="K21" s="51">
        <v>5</v>
      </c>
      <c r="L21" s="58" t="s">
        <v>98</v>
      </c>
      <c r="M21" s="59"/>
      <c r="N21" s="59"/>
      <c r="O21" s="59"/>
      <c r="P21" s="60"/>
      <c r="Q21" s="48">
        <v>52</v>
      </c>
    </row>
    <row r="22" spans="1:17" ht="16.5" customHeight="1">
      <c r="A22" s="45">
        <v>14</v>
      </c>
      <c r="B22" s="58" t="s">
        <v>45</v>
      </c>
      <c r="C22" s="59"/>
      <c r="D22" s="59"/>
      <c r="E22" s="60"/>
      <c r="F22" s="50">
        <v>10</v>
      </c>
      <c r="G22" s="53">
        <v>696</v>
      </c>
      <c r="H22" s="54"/>
      <c r="I22" s="53"/>
      <c r="J22" s="54">
        <v>710</v>
      </c>
      <c r="K22" s="51">
        <v>11</v>
      </c>
      <c r="L22" s="58" t="s">
        <v>99</v>
      </c>
      <c r="M22" s="66"/>
      <c r="N22" s="66"/>
      <c r="O22" s="66"/>
      <c r="P22" s="67"/>
      <c r="Q22" s="49">
        <v>55</v>
      </c>
    </row>
    <row r="23" spans="1:17" ht="16.5">
      <c r="A23" s="18"/>
      <c r="B23" s="18"/>
      <c r="C23" s="18"/>
      <c r="D23" s="18"/>
      <c r="E23" s="19"/>
      <c r="F23" s="19" t="s">
        <v>23</v>
      </c>
      <c r="G23" s="69">
        <f>SUM(G17:H22)</f>
        <v>4171</v>
      </c>
      <c r="H23" s="70"/>
      <c r="I23" s="69">
        <f>SUM(I17:J22)</f>
        <v>3952</v>
      </c>
      <c r="J23" s="70">
        <f>SUM(I17:J22)</f>
        <v>3952</v>
      </c>
      <c r="K23" s="20" t="s">
        <v>24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219</v>
      </c>
      <c r="B25" s="36">
        <f>IF(G23=0,0,AVERAGE(G17:H22))</f>
        <v>695.1666666666666</v>
      </c>
      <c r="F25" s="5" t="s">
        <v>25</v>
      </c>
      <c r="G25" s="41">
        <f>SUM(F17:F22)</f>
        <v>46</v>
      </c>
      <c r="H25" s="42"/>
      <c r="I25" s="42"/>
      <c r="J25" s="41">
        <f>SUM(K17:K22)</f>
        <v>32</v>
      </c>
      <c r="K25" s="4" t="s">
        <v>26</v>
      </c>
      <c r="L25" s="4"/>
      <c r="P25" s="35">
        <f>IF(I23=0,0,AVERAGE(I17:J22))</f>
        <v>658.6666666666666</v>
      </c>
      <c r="Q25" s="34">
        <f>I23-G23</f>
        <v>-219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27</v>
      </c>
      <c r="B27" s="33" t="s">
        <v>28</v>
      </c>
      <c r="F27" s="5" t="s">
        <v>29</v>
      </c>
      <c r="G27" s="41">
        <v>2</v>
      </c>
      <c r="H27" s="42"/>
      <c r="I27" s="42"/>
      <c r="J27" s="41">
        <v>1</v>
      </c>
      <c r="K27" s="4" t="s">
        <v>30</v>
      </c>
      <c r="L27" s="4"/>
      <c r="P27" s="32" t="s">
        <v>27</v>
      </c>
      <c r="Q27" s="33" t="s">
        <v>28</v>
      </c>
    </row>
    <row r="28" spans="1:17" ht="18" customHeight="1">
      <c r="A28" s="4" t="s">
        <v>31</v>
      </c>
      <c r="B28" s="4"/>
      <c r="C28" s="68"/>
      <c r="D28" s="68"/>
      <c r="E28" s="68"/>
      <c r="F28" s="68"/>
      <c r="G28" s="76"/>
      <c r="H28" s="76"/>
      <c r="I28" s="76"/>
      <c r="J28" s="76"/>
      <c r="K28" s="68"/>
      <c r="L28" s="68"/>
      <c r="M28" s="68"/>
      <c r="N28" s="68"/>
      <c r="O28" s="68"/>
      <c r="P28" s="68"/>
      <c r="Q28" s="68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32</v>
      </c>
      <c r="B30" s="4"/>
      <c r="C30" s="4"/>
      <c r="D30" s="77"/>
      <c r="E30" s="77" t="s">
        <v>86</v>
      </c>
      <c r="F30" s="77"/>
      <c r="G30" s="77"/>
      <c r="H30" s="28"/>
      <c r="I30" s="28"/>
      <c r="J30" s="4" t="s">
        <v>32</v>
      </c>
      <c r="M30" s="77"/>
      <c r="N30" s="77"/>
      <c r="O30" s="77" t="s">
        <v>100</v>
      </c>
      <c r="P30" s="77"/>
      <c r="Q30" s="77"/>
    </row>
  </sheetData>
  <printOptions/>
  <pageMargins left="1.04" right="0.22" top="0.26" bottom="1" header="0.21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14</v>
      </c>
      <c r="Q4" s="10"/>
    </row>
    <row r="5" ht="3" customHeight="1">
      <c r="M5" s="11"/>
    </row>
    <row r="6" spans="1:17" ht="15">
      <c r="A6" s="4" t="s">
        <v>33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6</v>
      </c>
      <c r="M6" s="12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6</v>
      </c>
      <c r="B8" s="8"/>
      <c r="C8" s="75" t="s">
        <v>101</v>
      </c>
      <c r="D8" s="55"/>
      <c r="E8" s="55"/>
      <c r="F8" s="55"/>
      <c r="G8" s="55"/>
      <c r="H8" s="55"/>
      <c r="I8" s="55"/>
      <c r="J8" s="55"/>
      <c r="K8" s="55"/>
      <c r="L8" s="55"/>
      <c r="M8" s="56"/>
      <c r="N8" s="27"/>
      <c r="O8" s="4" t="s">
        <v>7</v>
      </c>
      <c r="P8" s="74"/>
      <c r="Q8" s="57" t="s">
        <v>102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9</v>
      </c>
      <c r="B10" s="78"/>
      <c r="C10" s="72" t="s">
        <v>35</v>
      </c>
      <c r="D10" s="63"/>
      <c r="E10" s="63"/>
      <c r="F10" s="63"/>
      <c r="G10" s="63"/>
      <c r="H10" s="39"/>
      <c r="I10" s="27"/>
      <c r="J10" s="8" t="s">
        <v>10</v>
      </c>
      <c r="K10" s="27"/>
      <c r="L10" s="72" t="s">
        <v>103</v>
      </c>
      <c r="M10" s="63"/>
      <c r="N10" s="63"/>
      <c r="O10" s="63"/>
      <c r="P10" s="63"/>
      <c r="Q10" s="63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11</v>
      </c>
      <c r="B12" s="28"/>
      <c r="C12" s="73" t="s">
        <v>13</v>
      </c>
      <c r="D12" s="52"/>
      <c r="E12" s="52"/>
      <c r="F12" s="52"/>
      <c r="G12" s="52"/>
      <c r="H12" s="40"/>
      <c r="I12" s="28"/>
      <c r="J12" s="8" t="s">
        <v>12</v>
      </c>
      <c r="K12" s="28"/>
      <c r="L12" s="73" t="s">
        <v>104</v>
      </c>
      <c r="M12" s="52"/>
      <c r="N12" s="52"/>
      <c r="O12" s="52"/>
      <c r="P12" s="52"/>
      <c r="Q12" s="52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73"/>
      <c r="B14" s="73" t="s">
        <v>16</v>
      </c>
      <c r="C14" s="52"/>
      <c r="D14" s="52"/>
      <c r="E14" s="29" t="s">
        <v>14</v>
      </c>
      <c r="F14" s="74"/>
      <c r="G14" s="64" t="s">
        <v>76</v>
      </c>
      <c r="H14" s="39"/>
      <c r="I14" s="27"/>
      <c r="J14" s="73"/>
      <c r="K14" s="52" t="s">
        <v>105</v>
      </c>
      <c r="L14" s="52"/>
      <c r="M14" s="52"/>
      <c r="N14" s="27"/>
      <c r="O14" s="29" t="s">
        <v>14</v>
      </c>
      <c r="P14" s="74"/>
      <c r="Q14" s="64" t="s">
        <v>106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17</v>
      </c>
      <c r="B16" s="61" t="s">
        <v>18</v>
      </c>
      <c r="C16" s="62"/>
      <c r="D16" s="62"/>
      <c r="E16" s="17"/>
      <c r="F16" s="17" t="s">
        <v>19</v>
      </c>
      <c r="G16" s="61" t="s">
        <v>20</v>
      </c>
      <c r="H16" s="17"/>
      <c r="I16" s="61"/>
      <c r="J16" s="17" t="s">
        <v>20</v>
      </c>
      <c r="K16" s="17" t="s">
        <v>19</v>
      </c>
      <c r="L16" s="61" t="s">
        <v>21</v>
      </c>
      <c r="M16" s="62"/>
      <c r="N16" s="62"/>
      <c r="O16" s="62"/>
      <c r="P16" s="17"/>
      <c r="Q16" s="14" t="s">
        <v>22</v>
      </c>
    </row>
    <row r="17" spans="1:17" ht="16.5" customHeight="1">
      <c r="A17" s="44">
        <v>25</v>
      </c>
      <c r="B17" s="58" t="s">
        <v>107</v>
      </c>
      <c r="C17" s="59"/>
      <c r="D17" s="59"/>
      <c r="E17" s="60"/>
      <c r="F17" s="50">
        <v>12</v>
      </c>
      <c r="G17" s="53">
        <v>783</v>
      </c>
      <c r="H17" s="54"/>
      <c r="I17" s="53"/>
      <c r="J17" s="54">
        <v>666</v>
      </c>
      <c r="K17" s="51">
        <v>3</v>
      </c>
      <c r="L17" s="58" t="s">
        <v>38</v>
      </c>
      <c r="M17" s="59"/>
      <c r="N17" s="59"/>
      <c r="O17" s="59"/>
      <c r="P17" s="60"/>
      <c r="Q17" s="48">
        <v>19</v>
      </c>
    </row>
    <row r="18" spans="1:17" ht="16.5" customHeight="1">
      <c r="A18" s="45">
        <v>12</v>
      </c>
      <c r="B18" s="58" t="s">
        <v>95</v>
      </c>
      <c r="C18" s="59"/>
      <c r="D18" s="59"/>
      <c r="E18" s="60"/>
      <c r="F18" s="50">
        <v>11</v>
      </c>
      <c r="G18" s="53">
        <v>760</v>
      </c>
      <c r="H18" s="54"/>
      <c r="I18" s="53"/>
      <c r="J18" s="54">
        <v>716</v>
      </c>
      <c r="K18" s="51">
        <v>7</v>
      </c>
      <c r="L18" s="58" t="s">
        <v>39</v>
      </c>
      <c r="M18" s="59"/>
      <c r="N18" s="59"/>
      <c r="O18" s="59"/>
      <c r="P18" s="60"/>
      <c r="Q18" s="48">
        <v>20</v>
      </c>
    </row>
    <row r="19" spans="1:17" ht="16.5" customHeight="1">
      <c r="A19" s="45">
        <v>15</v>
      </c>
      <c r="B19" s="58" t="s">
        <v>49</v>
      </c>
      <c r="C19" s="59"/>
      <c r="D19" s="59"/>
      <c r="E19" s="60"/>
      <c r="F19" s="50">
        <v>6</v>
      </c>
      <c r="G19" s="53">
        <v>709</v>
      </c>
      <c r="H19" s="54"/>
      <c r="I19" s="53"/>
      <c r="J19" s="54">
        <v>639</v>
      </c>
      <c r="K19" s="51">
        <v>1</v>
      </c>
      <c r="L19" s="58" t="s">
        <v>40</v>
      </c>
      <c r="M19" s="59"/>
      <c r="N19" s="59"/>
      <c r="O19" s="59"/>
      <c r="P19" s="60"/>
      <c r="Q19" s="48">
        <v>21</v>
      </c>
    </row>
    <row r="20" spans="1:17" ht="16.5" customHeight="1">
      <c r="A20" s="45">
        <v>20</v>
      </c>
      <c r="B20" s="58" t="s">
        <v>44</v>
      </c>
      <c r="C20" s="59"/>
      <c r="D20" s="59"/>
      <c r="E20" s="60"/>
      <c r="F20" s="50">
        <v>10</v>
      </c>
      <c r="G20" s="53">
        <v>749</v>
      </c>
      <c r="H20" s="54"/>
      <c r="I20" s="53"/>
      <c r="J20" s="54">
        <v>681</v>
      </c>
      <c r="K20" s="51">
        <v>5</v>
      </c>
      <c r="L20" s="58" t="s">
        <v>41</v>
      </c>
      <c r="M20" s="59"/>
      <c r="N20" s="59"/>
      <c r="O20" s="59"/>
      <c r="P20" s="60"/>
      <c r="Q20" s="48">
        <v>22</v>
      </c>
    </row>
    <row r="21" spans="1:17" ht="16.5" customHeight="1">
      <c r="A21" s="45">
        <v>17</v>
      </c>
      <c r="B21" s="58" t="s">
        <v>48</v>
      </c>
      <c r="C21" s="59"/>
      <c r="D21" s="59"/>
      <c r="E21" s="60"/>
      <c r="F21" s="50">
        <v>9</v>
      </c>
      <c r="G21" s="53">
        <v>718</v>
      </c>
      <c r="H21" s="54"/>
      <c r="I21" s="53"/>
      <c r="J21" s="54">
        <v>717</v>
      </c>
      <c r="K21" s="51">
        <v>8</v>
      </c>
      <c r="L21" s="58" t="s">
        <v>108</v>
      </c>
      <c r="M21" s="59"/>
      <c r="N21" s="59"/>
      <c r="O21" s="59"/>
      <c r="P21" s="60"/>
      <c r="Q21" s="48">
        <v>24</v>
      </c>
    </row>
    <row r="22" spans="1:17" ht="16.5" customHeight="1">
      <c r="A22" s="45">
        <v>18</v>
      </c>
      <c r="B22" s="58" t="s">
        <v>45</v>
      </c>
      <c r="C22" s="59"/>
      <c r="D22" s="59"/>
      <c r="E22" s="60"/>
      <c r="F22" s="50">
        <v>4</v>
      </c>
      <c r="G22" s="53">
        <v>672</v>
      </c>
      <c r="H22" s="54"/>
      <c r="I22" s="53"/>
      <c r="J22" s="54">
        <v>661</v>
      </c>
      <c r="K22" s="51">
        <v>2</v>
      </c>
      <c r="L22" s="58" t="s">
        <v>109</v>
      </c>
      <c r="M22" s="66"/>
      <c r="N22" s="66"/>
      <c r="O22" s="66"/>
      <c r="P22" s="67"/>
      <c r="Q22" s="49">
        <v>26</v>
      </c>
    </row>
    <row r="23" spans="1:17" ht="16.5">
      <c r="A23" s="18"/>
      <c r="B23" s="18"/>
      <c r="C23" s="18"/>
      <c r="D23" s="18"/>
      <c r="E23" s="19"/>
      <c r="F23" s="19" t="s">
        <v>23</v>
      </c>
      <c r="G23" s="69">
        <f>SUM(G17:H22)</f>
        <v>4391</v>
      </c>
      <c r="H23" s="70"/>
      <c r="I23" s="69">
        <f>SUM(I17:J22)</f>
        <v>4080</v>
      </c>
      <c r="J23" s="70">
        <f>SUM(I17:J22)</f>
        <v>4080</v>
      </c>
      <c r="K23" s="20" t="s">
        <v>24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311</v>
      </c>
      <c r="B25" s="36">
        <f>IF(G23=0,0,AVERAGE(G17:H22))</f>
        <v>731.8333333333334</v>
      </c>
      <c r="F25" s="5" t="s">
        <v>25</v>
      </c>
      <c r="G25" s="41">
        <f>SUM(F17:F22)</f>
        <v>52</v>
      </c>
      <c r="H25" s="42"/>
      <c r="I25" s="42"/>
      <c r="J25" s="41">
        <f>SUM(K17:K22)</f>
        <v>26</v>
      </c>
      <c r="K25" s="4" t="s">
        <v>26</v>
      </c>
      <c r="L25" s="4"/>
      <c r="P25" s="35">
        <f>IF(I23=0,0,AVERAGE(I17:J22))</f>
        <v>680</v>
      </c>
      <c r="Q25" s="34">
        <f>I23-G23</f>
        <v>-311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27</v>
      </c>
      <c r="B27" s="33" t="s">
        <v>28</v>
      </c>
      <c r="F27" s="5" t="s">
        <v>29</v>
      </c>
      <c r="G27" s="41">
        <v>3</v>
      </c>
      <c r="H27" s="42"/>
      <c r="I27" s="42"/>
      <c r="J27" s="41">
        <v>0</v>
      </c>
      <c r="K27" s="4" t="s">
        <v>30</v>
      </c>
      <c r="L27" s="4"/>
      <c r="P27" s="32" t="s">
        <v>27</v>
      </c>
      <c r="Q27" s="33" t="s">
        <v>28</v>
      </c>
    </row>
    <row r="28" spans="1:17" ht="18" customHeight="1">
      <c r="A28" s="4" t="s">
        <v>31</v>
      </c>
      <c r="B28" s="4"/>
      <c r="C28" s="68"/>
      <c r="D28" s="68"/>
      <c r="E28" s="68"/>
      <c r="F28" s="68"/>
      <c r="G28" s="76"/>
      <c r="H28" s="76"/>
      <c r="I28" s="76"/>
      <c r="J28" s="76"/>
      <c r="K28" s="68"/>
      <c r="L28" s="68"/>
      <c r="M28" s="68"/>
      <c r="N28" s="68"/>
      <c r="O28" s="68"/>
      <c r="P28" s="68"/>
      <c r="Q28" s="68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32</v>
      </c>
      <c r="B30" s="4"/>
      <c r="C30" s="4"/>
      <c r="D30" s="77"/>
      <c r="E30" s="77" t="s">
        <v>86</v>
      </c>
      <c r="F30" s="77"/>
      <c r="G30" s="77"/>
      <c r="H30" s="28"/>
      <c r="I30" s="28"/>
      <c r="J30" s="4" t="s">
        <v>32</v>
      </c>
      <c r="M30" s="77"/>
      <c r="N30" s="77"/>
      <c r="O30" s="77" t="s">
        <v>53</v>
      </c>
      <c r="P30" s="77"/>
      <c r="Q30" s="77"/>
    </row>
  </sheetData>
  <printOptions/>
  <pageMargins left="0.98" right="0.24" top="0.24" bottom="1" header="0.12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19</v>
      </c>
      <c r="Q4" s="10"/>
    </row>
    <row r="5" ht="3" customHeight="1">
      <c r="M5" s="11"/>
    </row>
    <row r="6" spans="1:17" ht="15">
      <c r="A6" s="4" t="s">
        <v>33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7</v>
      </c>
      <c r="M6" s="12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6</v>
      </c>
      <c r="B8" s="8"/>
      <c r="C8" s="75" t="s">
        <v>101</v>
      </c>
      <c r="D8" s="55"/>
      <c r="E8" s="55"/>
      <c r="F8" s="55"/>
      <c r="G8" s="55"/>
      <c r="H8" s="55"/>
      <c r="I8" s="55"/>
      <c r="J8" s="55"/>
      <c r="K8" s="55"/>
      <c r="L8" s="55"/>
      <c r="M8" s="56"/>
      <c r="N8" s="27"/>
      <c r="O8" s="4" t="s">
        <v>7</v>
      </c>
      <c r="P8" s="74"/>
      <c r="Q8" s="57" t="s">
        <v>110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9</v>
      </c>
      <c r="B10" s="78"/>
      <c r="C10" s="72" t="s">
        <v>56</v>
      </c>
      <c r="D10" s="63"/>
      <c r="E10" s="63"/>
      <c r="F10" s="63"/>
      <c r="G10" s="63"/>
      <c r="H10" s="39"/>
      <c r="I10" s="27"/>
      <c r="J10" s="8" t="s">
        <v>10</v>
      </c>
      <c r="K10" s="27"/>
      <c r="L10" s="72" t="s">
        <v>35</v>
      </c>
      <c r="M10" s="63"/>
      <c r="N10" s="63"/>
      <c r="O10" s="63"/>
      <c r="P10" s="63"/>
      <c r="Q10" s="63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11</v>
      </c>
      <c r="B12" s="28"/>
      <c r="C12" s="73" t="s">
        <v>111</v>
      </c>
      <c r="D12" s="52"/>
      <c r="E12" s="52"/>
      <c r="F12" s="52"/>
      <c r="G12" s="52"/>
      <c r="H12" s="40"/>
      <c r="I12" s="28"/>
      <c r="J12" s="8" t="s">
        <v>12</v>
      </c>
      <c r="K12" s="28"/>
      <c r="L12" s="73" t="s">
        <v>13</v>
      </c>
      <c r="M12" s="52"/>
      <c r="N12" s="52"/>
      <c r="O12" s="52"/>
      <c r="P12" s="52"/>
      <c r="Q12" s="52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73"/>
      <c r="B14" s="73" t="s">
        <v>112</v>
      </c>
      <c r="C14" s="52"/>
      <c r="D14" s="52"/>
      <c r="E14" s="29" t="s">
        <v>14</v>
      </c>
      <c r="F14" s="74"/>
      <c r="G14" s="64" t="s">
        <v>92</v>
      </c>
      <c r="H14" s="39"/>
      <c r="I14" s="27"/>
      <c r="J14" s="73"/>
      <c r="K14" s="73" t="s">
        <v>16</v>
      </c>
      <c r="L14" s="52"/>
      <c r="M14" s="52"/>
      <c r="N14" s="27"/>
      <c r="O14" s="29" t="s">
        <v>14</v>
      </c>
      <c r="P14" s="74"/>
      <c r="Q14" s="64" t="s">
        <v>113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17</v>
      </c>
      <c r="B16" s="61" t="s">
        <v>18</v>
      </c>
      <c r="C16" s="62"/>
      <c r="D16" s="62"/>
      <c r="E16" s="17"/>
      <c r="F16" s="17" t="s">
        <v>19</v>
      </c>
      <c r="G16" s="61" t="s">
        <v>20</v>
      </c>
      <c r="H16" s="17"/>
      <c r="I16" s="61"/>
      <c r="J16" s="17" t="s">
        <v>20</v>
      </c>
      <c r="K16" s="17" t="s">
        <v>19</v>
      </c>
      <c r="L16" s="61" t="s">
        <v>21</v>
      </c>
      <c r="M16" s="62"/>
      <c r="N16" s="62"/>
      <c r="O16" s="62"/>
      <c r="P16" s="17"/>
      <c r="Q16" s="14" t="s">
        <v>22</v>
      </c>
    </row>
    <row r="17" spans="1:17" ht="16.5" customHeight="1">
      <c r="A17" s="44">
        <v>34</v>
      </c>
      <c r="B17" s="58" t="s">
        <v>61</v>
      </c>
      <c r="C17" s="59"/>
      <c r="D17" s="59"/>
      <c r="E17" s="60"/>
      <c r="F17" s="50">
        <v>2</v>
      </c>
      <c r="G17" s="53">
        <v>586</v>
      </c>
      <c r="H17" s="54"/>
      <c r="I17" s="53"/>
      <c r="J17" s="54">
        <v>752</v>
      </c>
      <c r="K17" s="51">
        <v>12</v>
      </c>
      <c r="L17" s="58" t="s">
        <v>107</v>
      </c>
      <c r="M17" s="59"/>
      <c r="N17" s="59"/>
      <c r="O17" s="59"/>
      <c r="P17" s="60"/>
      <c r="Q17" s="48">
        <v>25</v>
      </c>
    </row>
    <row r="18" spans="1:17" ht="16.5" customHeight="1">
      <c r="A18" s="45">
        <v>36</v>
      </c>
      <c r="B18" s="58" t="s">
        <v>62</v>
      </c>
      <c r="C18" s="59"/>
      <c r="D18" s="59"/>
      <c r="E18" s="60"/>
      <c r="F18" s="50">
        <v>11</v>
      </c>
      <c r="G18" s="53">
        <v>726</v>
      </c>
      <c r="H18" s="54"/>
      <c r="I18" s="53"/>
      <c r="J18" s="54">
        <v>647</v>
      </c>
      <c r="K18" s="51">
        <v>5</v>
      </c>
      <c r="L18" s="58" t="s">
        <v>95</v>
      </c>
      <c r="M18" s="59"/>
      <c r="N18" s="59"/>
      <c r="O18" s="59"/>
      <c r="P18" s="60"/>
      <c r="Q18" s="48">
        <v>12</v>
      </c>
    </row>
    <row r="19" spans="1:17" ht="16.5" customHeight="1">
      <c r="A19" s="45">
        <v>37</v>
      </c>
      <c r="B19" s="58" t="s">
        <v>63</v>
      </c>
      <c r="C19" s="59"/>
      <c r="D19" s="59"/>
      <c r="E19" s="60"/>
      <c r="F19" s="50">
        <v>4</v>
      </c>
      <c r="G19" s="53">
        <v>638</v>
      </c>
      <c r="H19" s="54"/>
      <c r="I19" s="53"/>
      <c r="J19" s="54">
        <v>696</v>
      </c>
      <c r="K19" s="51">
        <v>9</v>
      </c>
      <c r="L19" s="58" t="s">
        <v>49</v>
      </c>
      <c r="M19" s="59"/>
      <c r="N19" s="59"/>
      <c r="O19" s="59"/>
      <c r="P19" s="60"/>
      <c r="Q19" s="48">
        <v>18</v>
      </c>
    </row>
    <row r="20" spans="1:17" ht="16.5" customHeight="1">
      <c r="A20" s="45">
        <v>40</v>
      </c>
      <c r="B20" s="58" t="s">
        <v>65</v>
      </c>
      <c r="C20" s="59"/>
      <c r="D20" s="59"/>
      <c r="E20" s="60"/>
      <c r="F20" s="50">
        <v>3</v>
      </c>
      <c r="G20" s="53">
        <v>635</v>
      </c>
      <c r="H20" s="54"/>
      <c r="I20" s="53"/>
      <c r="J20" s="54">
        <v>679</v>
      </c>
      <c r="K20" s="51">
        <v>8</v>
      </c>
      <c r="L20" s="58" t="s">
        <v>44</v>
      </c>
      <c r="M20" s="59"/>
      <c r="N20" s="59"/>
      <c r="O20" s="59"/>
      <c r="P20" s="60"/>
      <c r="Q20" s="48">
        <v>13</v>
      </c>
    </row>
    <row r="21" spans="1:17" ht="16.5" customHeight="1">
      <c r="A21" s="45">
        <v>47</v>
      </c>
      <c r="B21" s="58" t="s">
        <v>114</v>
      </c>
      <c r="C21" s="59"/>
      <c r="D21" s="59"/>
      <c r="E21" s="60"/>
      <c r="F21" s="50">
        <v>1</v>
      </c>
      <c r="G21" s="53">
        <v>565</v>
      </c>
      <c r="H21" s="54"/>
      <c r="I21" s="53"/>
      <c r="J21" s="54">
        <v>721</v>
      </c>
      <c r="K21" s="51">
        <v>10</v>
      </c>
      <c r="L21" s="58" t="s">
        <v>48</v>
      </c>
      <c r="M21" s="59"/>
      <c r="N21" s="59"/>
      <c r="O21" s="59"/>
      <c r="P21" s="60"/>
      <c r="Q21" s="48">
        <v>17</v>
      </c>
    </row>
    <row r="22" spans="1:17" ht="16.5" customHeight="1">
      <c r="A22" s="45">
        <v>53</v>
      </c>
      <c r="B22" s="58" t="s">
        <v>115</v>
      </c>
      <c r="C22" s="59"/>
      <c r="D22" s="59"/>
      <c r="E22" s="60"/>
      <c r="F22" s="50">
        <v>7</v>
      </c>
      <c r="G22" s="53">
        <v>679</v>
      </c>
      <c r="H22" s="54"/>
      <c r="I22" s="53"/>
      <c r="J22" s="54">
        <v>656</v>
      </c>
      <c r="K22" s="51">
        <v>6</v>
      </c>
      <c r="L22" s="58" t="s">
        <v>45</v>
      </c>
      <c r="M22" s="66"/>
      <c r="N22" s="66"/>
      <c r="O22" s="66"/>
      <c r="P22" s="67"/>
      <c r="Q22" s="49">
        <v>14</v>
      </c>
    </row>
    <row r="23" spans="1:17" ht="16.5">
      <c r="A23" s="18"/>
      <c r="B23" s="18"/>
      <c r="C23" s="18"/>
      <c r="D23" s="18"/>
      <c r="E23" s="19"/>
      <c r="F23" s="19" t="s">
        <v>23</v>
      </c>
      <c r="G23" s="69">
        <f>SUM(G17:H22)</f>
        <v>3829</v>
      </c>
      <c r="H23" s="70"/>
      <c r="I23" s="69">
        <f>SUM(I17:J22)</f>
        <v>4151</v>
      </c>
      <c r="J23" s="70">
        <f>SUM(I17:J22)</f>
        <v>4151</v>
      </c>
      <c r="K23" s="20" t="s">
        <v>24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-322</v>
      </c>
      <c r="B25" s="36">
        <f>IF(G23=0,0,AVERAGE(G17:H22))</f>
        <v>638.1666666666666</v>
      </c>
      <c r="F25" s="5" t="s">
        <v>25</v>
      </c>
      <c r="G25" s="41">
        <f>SUM(F17:F22)</f>
        <v>28</v>
      </c>
      <c r="H25" s="42"/>
      <c r="I25" s="42"/>
      <c r="J25" s="41">
        <f>SUM(K17:K22)</f>
        <v>50</v>
      </c>
      <c r="K25" s="4" t="s">
        <v>26</v>
      </c>
      <c r="L25" s="4"/>
      <c r="P25" s="35">
        <f>IF(I23=0,0,AVERAGE(I17:J22))</f>
        <v>691.8333333333334</v>
      </c>
      <c r="Q25" s="34">
        <f>I23-G23</f>
        <v>322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27</v>
      </c>
      <c r="B27" s="33" t="s">
        <v>28</v>
      </c>
      <c r="F27" s="5" t="s">
        <v>29</v>
      </c>
      <c r="G27" s="41">
        <v>0</v>
      </c>
      <c r="H27" s="42"/>
      <c r="I27" s="42"/>
      <c r="J27" s="41">
        <v>3</v>
      </c>
      <c r="K27" s="4" t="s">
        <v>30</v>
      </c>
      <c r="L27" s="4"/>
      <c r="P27" s="32" t="s">
        <v>27</v>
      </c>
      <c r="Q27" s="33" t="s">
        <v>28</v>
      </c>
    </row>
    <row r="28" spans="1:17" ht="18" customHeight="1">
      <c r="A28" s="4" t="s">
        <v>31</v>
      </c>
      <c r="B28" s="4"/>
      <c r="C28" s="68"/>
      <c r="D28" s="68"/>
      <c r="E28" s="68"/>
      <c r="F28" s="68"/>
      <c r="G28" s="76"/>
      <c r="H28" s="76"/>
      <c r="I28" s="76"/>
      <c r="J28" s="76" t="s">
        <v>116</v>
      </c>
      <c r="K28" s="68"/>
      <c r="L28" s="68"/>
      <c r="M28" s="68"/>
      <c r="N28" s="68"/>
      <c r="O28" s="68"/>
      <c r="P28" s="68"/>
      <c r="Q28" s="68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32</v>
      </c>
      <c r="B30" s="4"/>
      <c r="C30" s="4"/>
      <c r="D30" s="77"/>
      <c r="E30" s="77" t="s">
        <v>117</v>
      </c>
      <c r="F30" s="77"/>
      <c r="G30" s="77"/>
      <c r="H30" s="28"/>
      <c r="I30" s="28"/>
      <c r="J30" s="4" t="s">
        <v>32</v>
      </c>
      <c r="M30" s="77"/>
      <c r="N30" s="77"/>
      <c r="O30" s="77" t="s">
        <v>86</v>
      </c>
      <c r="P30" s="77"/>
      <c r="Q30" s="77"/>
    </row>
  </sheetData>
  <printOptions/>
  <pageMargins left="0.75" right="0.31" top="0.28" bottom="1" header="0.19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25</v>
      </c>
      <c r="Q4" s="10"/>
    </row>
    <row r="5" ht="3" customHeight="1">
      <c r="M5" s="11"/>
    </row>
    <row r="6" spans="1:17" ht="15">
      <c r="A6" s="4" t="s">
        <v>33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9</v>
      </c>
      <c r="M6" s="12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6</v>
      </c>
      <c r="B8" s="8"/>
      <c r="C8" s="75" t="s">
        <v>101</v>
      </c>
      <c r="D8" s="55"/>
      <c r="E8" s="55"/>
      <c r="F8" s="55"/>
      <c r="G8" s="55"/>
      <c r="H8" s="55"/>
      <c r="I8" s="55"/>
      <c r="J8" s="55"/>
      <c r="K8" s="55"/>
      <c r="L8" s="55"/>
      <c r="M8" s="56"/>
      <c r="N8" s="27"/>
      <c r="O8" s="4" t="s">
        <v>7</v>
      </c>
      <c r="P8" s="74"/>
      <c r="Q8" s="57" t="s">
        <v>118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9</v>
      </c>
      <c r="B10" s="78"/>
      <c r="C10" s="72" t="s">
        <v>35</v>
      </c>
      <c r="D10" s="63"/>
      <c r="E10" s="63"/>
      <c r="F10" s="63"/>
      <c r="G10" s="63"/>
      <c r="H10" s="39"/>
      <c r="I10" s="27"/>
      <c r="J10" s="8" t="s">
        <v>10</v>
      </c>
      <c r="K10" s="27"/>
      <c r="L10" s="72" t="s">
        <v>73</v>
      </c>
      <c r="M10" s="63"/>
      <c r="N10" s="63"/>
      <c r="O10" s="63"/>
      <c r="P10" s="63"/>
      <c r="Q10" s="63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11</v>
      </c>
      <c r="B12" s="28"/>
      <c r="C12" s="73" t="s">
        <v>13</v>
      </c>
      <c r="D12" s="52"/>
      <c r="E12" s="52"/>
      <c r="F12" s="52"/>
      <c r="G12" s="52"/>
      <c r="H12" s="40"/>
      <c r="I12" s="28"/>
      <c r="J12" s="8" t="s">
        <v>12</v>
      </c>
      <c r="K12" s="28"/>
      <c r="L12" s="73" t="s">
        <v>74</v>
      </c>
      <c r="M12" s="52"/>
      <c r="N12" s="52"/>
      <c r="O12" s="52"/>
      <c r="P12" s="52"/>
      <c r="Q12" s="52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73"/>
      <c r="B14" s="73" t="s">
        <v>16</v>
      </c>
      <c r="C14" s="52"/>
      <c r="D14" s="52"/>
      <c r="E14" s="29" t="s">
        <v>14</v>
      </c>
      <c r="F14" s="74"/>
      <c r="G14" s="64" t="s">
        <v>113</v>
      </c>
      <c r="H14" s="39"/>
      <c r="I14" s="27"/>
      <c r="J14" s="73"/>
      <c r="K14" s="73" t="s">
        <v>75</v>
      </c>
      <c r="L14" s="52"/>
      <c r="M14" s="52"/>
      <c r="N14" s="27"/>
      <c r="O14" s="29" t="s">
        <v>14</v>
      </c>
      <c r="P14" s="74"/>
      <c r="Q14" s="64" t="s">
        <v>113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17</v>
      </c>
      <c r="B16" s="61" t="s">
        <v>18</v>
      </c>
      <c r="C16" s="62"/>
      <c r="D16" s="62"/>
      <c r="E16" s="17"/>
      <c r="F16" s="17" t="s">
        <v>19</v>
      </c>
      <c r="G16" s="61" t="s">
        <v>20</v>
      </c>
      <c r="H16" s="17"/>
      <c r="I16" s="61"/>
      <c r="J16" s="17" t="s">
        <v>20</v>
      </c>
      <c r="K16" s="17" t="s">
        <v>19</v>
      </c>
      <c r="L16" s="61" t="s">
        <v>21</v>
      </c>
      <c r="M16" s="62"/>
      <c r="N16" s="62"/>
      <c r="O16" s="62"/>
      <c r="P16" s="17"/>
      <c r="Q16" s="14" t="s">
        <v>22</v>
      </c>
    </row>
    <row r="17" spans="1:17" ht="16.5" customHeight="1">
      <c r="A17" s="44">
        <v>25</v>
      </c>
      <c r="B17" s="58" t="s">
        <v>107</v>
      </c>
      <c r="C17" s="59"/>
      <c r="D17" s="59"/>
      <c r="E17" s="60"/>
      <c r="F17" s="79">
        <v>12</v>
      </c>
      <c r="G17" s="53">
        <v>776</v>
      </c>
      <c r="H17" s="54"/>
      <c r="I17" s="53"/>
      <c r="J17" s="54">
        <v>694</v>
      </c>
      <c r="K17" s="51">
        <v>6</v>
      </c>
      <c r="L17" s="58" t="s">
        <v>119</v>
      </c>
      <c r="M17" s="59"/>
      <c r="N17" s="59"/>
      <c r="O17" s="59"/>
      <c r="P17" s="60"/>
      <c r="Q17" s="44">
        <v>35</v>
      </c>
    </row>
    <row r="18" spans="1:17" ht="16.5" customHeight="1">
      <c r="A18" s="44">
        <v>12</v>
      </c>
      <c r="B18" s="58" t="s">
        <v>95</v>
      </c>
      <c r="C18" s="59"/>
      <c r="D18" s="59"/>
      <c r="E18" s="60"/>
      <c r="F18" s="79">
        <v>9</v>
      </c>
      <c r="G18" s="53">
        <v>724</v>
      </c>
      <c r="H18" s="54"/>
      <c r="I18" s="53"/>
      <c r="J18" s="54">
        <v>707</v>
      </c>
      <c r="K18" s="51">
        <v>7</v>
      </c>
      <c r="L18" s="58" t="s">
        <v>78</v>
      </c>
      <c r="M18" s="59"/>
      <c r="N18" s="59"/>
      <c r="O18" s="59"/>
      <c r="P18" s="60"/>
      <c r="Q18" s="45">
        <v>28</v>
      </c>
    </row>
    <row r="19" spans="1:17" ht="16.5" customHeight="1">
      <c r="A19" s="44">
        <v>18</v>
      </c>
      <c r="B19" s="58" t="s">
        <v>49</v>
      </c>
      <c r="C19" s="59"/>
      <c r="D19" s="59"/>
      <c r="E19" s="60"/>
      <c r="F19" s="79">
        <v>5</v>
      </c>
      <c r="G19" s="53">
        <v>691</v>
      </c>
      <c r="H19" s="54"/>
      <c r="I19" s="53"/>
      <c r="J19" s="54">
        <v>685</v>
      </c>
      <c r="K19" s="51">
        <v>2</v>
      </c>
      <c r="L19" s="58" t="s">
        <v>80</v>
      </c>
      <c r="M19" s="59"/>
      <c r="N19" s="59"/>
      <c r="O19" s="59"/>
      <c r="P19" s="60"/>
      <c r="Q19" s="45">
        <v>31</v>
      </c>
    </row>
    <row r="20" spans="1:17" ht="16.5" customHeight="1">
      <c r="A20" s="44">
        <v>13</v>
      </c>
      <c r="B20" s="58" t="s">
        <v>44</v>
      </c>
      <c r="C20" s="59"/>
      <c r="D20" s="59"/>
      <c r="E20" s="60"/>
      <c r="F20" s="79">
        <v>4</v>
      </c>
      <c r="G20" s="53">
        <v>691</v>
      </c>
      <c r="H20" s="54"/>
      <c r="I20" s="53"/>
      <c r="J20" s="54">
        <v>712</v>
      </c>
      <c r="K20" s="51">
        <v>8</v>
      </c>
      <c r="L20" s="58" t="s">
        <v>120</v>
      </c>
      <c r="M20" s="59"/>
      <c r="N20" s="59"/>
      <c r="O20" s="59"/>
      <c r="P20" s="60"/>
      <c r="Q20" s="45">
        <v>34</v>
      </c>
    </row>
    <row r="21" spans="1:17" ht="16.5" customHeight="1">
      <c r="A21" s="44">
        <v>17</v>
      </c>
      <c r="B21" s="58" t="s">
        <v>48</v>
      </c>
      <c r="C21" s="59"/>
      <c r="D21" s="59"/>
      <c r="E21" s="60"/>
      <c r="F21" s="79">
        <v>10</v>
      </c>
      <c r="G21" s="53">
        <v>729</v>
      </c>
      <c r="H21" s="54"/>
      <c r="I21" s="53"/>
      <c r="J21" s="54">
        <v>673</v>
      </c>
      <c r="K21" s="51">
        <v>1</v>
      </c>
      <c r="L21" s="58" t="s">
        <v>82</v>
      </c>
      <c r="M21" s="59"/>
      <c r="N21" s="59"/>
      <c r="O21" s="59"/>
      <c r="P21" s="60"/>
      <c r="Q21" s="45">
        <v>26</v>
      </c>
    </row>
    <row r="22" spans="1:17" ht="16.5" customHeight="1">
      <c r="A22" s="44">
        <v>14</v>
      </c>
      <c r="B22" s="58" t="s">
        <v>45</v>
      </c>
      <c r="C22" s="59"/>
      <c r="D22" s="59"/>
      <c r="E22" s="60"/>
      <c r="F22" s="79">
        <v>11</v>
      </c>
      <c r="G22" s="53">
        <v>729.01</v>
      </c>
      <c r="H22" s="54"/>
      <c r="I22" s="53"/>
      <c r="J22" s="54">
        <v>688</v>
      </c>
      <c r="K22" s="51">
        <v>3</v>
      </c>
      <c r="L22" s="58" t="s">
        <v>83</v>
      </c>
      <c r="M22" s="66"/>
      <c r="N22" s="66"/>
      <c r="O22" s="66"/>
      <c r="P22" s="67"/>
      <c r="Q22" s="45">
        <v>27</v>
      </c>
    </row>
    <row r="23" spans="1:17" ht="16.5">
      <c r="A23" s="18"/>
      <c r="B23" s="18"/>
      <c r="C23" s="18"/>
      <c r="D23" s="18"/>
      <c r="E23" s="19"/>
      <c r="F23" s="19" t="s">
        <v>23</v>
      </c>
      <c r="G23" s="69">
        <f>SUM(G17:H22)</f>
        <v>4340.01</v>
      </c>
      <c r="H23" s="70"/>
      <c r="I23" s="69">
        <f>SUM(I17:J22)</f>
        <v>4159</v>
      </c>
      <c r="J23" s="70">
        <f>SUM(I17:J22)</f>
        <v>4159</v>
      </c>
      <c r="K23" s="20" t="s">
        <v>24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181.01000000000022</v>
      </c>
      <c r="B25" s="36">
        <f>IF(G23=0,0,AVERAGE(G17:H22))</f>
        <v>723.335</v>
      </c>
      <c r="F25" s="5" t="s">
        <v>25</v>
      </c>
      <c r="G25" s="41">
        <f>SUM(F17:F22)</f>
        <v>51</v>
      </c>
      <c r="H25" s="42"/>
      <c r="I25" s="42"/>
      <c r="J25" s="41">
        <f>SUM(K17:K22)</f>
        <v>27</v>
      </c>
      <c r="K25" s="4" t="s">
        <v>26</v>
      </c>
      <c r="L25" s="4"/>
      <c r="P25" s="35">
        <f>IF(I23=0,0,AVERAGE(I17:J22))</f>
        <v>693.1666666666666</v>
      </c>
      <c r="Q25" s="34">
        <f>I23-G23</f>
        <v>-181.01000000000022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27</v>
      </c>
      <c r="B27" s="33" t="s">
        <v>28</v>
      </c>
      <c r="F27" s="5" t="s">
        <v>29</v>
      </c>
      <c r="G27" s="41">
        <v>3</v>
      </c>
      <c r="H27" s="42"/>
      <c r="I27" s="42"/>
      <c r="J27" s="41">
        <v>0</v>
      </c>
      <c r="K27" s="4" t="s">
        <v>30</v>
      </c>
      <c r="L27" s="4"/>
      <c r="P27" s="32" t="s">
        <v>27</v>
      </c>
      <c r="Q27" s="33" t="s">
        <v>28</v>
      </c>
    </row>
    <row r="28" spans="1:17" ht="18" customHeight="1">
      <c r="A28" s="4" t="s">
        <v>31</v>
      </c>
      <c r="B28" s="4"/>
      <c r="C28" s="68"/>
      <c r="D28" s="68"/>
      <c r="E28" s="68"/>
      <c r="F28" s="68"/>
      <c r="G28" s="76"/>
      <c r="H28" s="76"/>
      <c r="I28" s="76"/>
      <c r="J28" s="76"/>
      <c r="K28" s="68"/>
      <c r="L28" s="68"/>
      <c r="M28" s="68"/>
      <c r="N28" s="68"/>
      <c r="O28" s="68"/>
      <c r="P28" s="68"/>
      <c r="Q28" s="68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32</v>
      </c>
      <c r="B30" s="4"/>
      <c r="C30" s="4"/>
      <c r="D30" s="77"/>
      <c r="E30" s="77" t="s">
        <v>86</v>
      </c>
      <c r="F30" s="77"/>
      <c r="G30" s="77"/>
      <c r="H30" s="28"/>
      <c r="I30" s="28"/>
      <c r="J30" s="4" t="s">
        <v>32</v>
      </c>
      <c r="M30" s="77"/>
      <c r="N30" s="77"/>
      <c r="O30" s="77" t="s">
        <v>85</v>
      </c>
      <c r="P30" s="77"/>
      <c r="Q30" s="77"/>
    </row>
  </sheetData>
  <printOptions/>
  <pageMargins left="0.75" right="0.36" top="0.26" bottom="1" header="0.14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29</v>
      </c>
      <c r="Q4" s="10"/>
    </row>
    <row r="5" ht="3" customHeight="1">
      <c r="M5" s="11"/>
    </row>
    <row r="6" spans="1:17" ht="15">
      <c r="A6" s="4" t="s">
        <v>33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10</v>
      </c>
      <c r="M6" s="12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6</v>
      </c>
      <c r="B8" s="8"/>
      <c r="C8" s="75" t="s">
        <v>121</v>
      </c>
      <c r="D8" s="55"/>
      <c r="E8" s="55"/>
      <c r="F8" s="55"/>
      <c r="G8" s="55"/>
      <c r="H8" s="55"/>
      <c r="I8" s="55"/>
      <c r="J8" s="55"/>
      <c r="K8" s="55"/>
      <c r="L8" s="55"/>
      <c r="M8" s="56"/>
      <c r="N8" s="27"/>
      <c r="O8" s="4" t="s">
        <v>7</v>
      </c>
      <c r="P8" s="74"/>
      <c r="Q8" s="57" t="s">
        <v>122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9</v>
      </c>
      <c r="B10" s="78"/>
      <c r="C10" s="72" t="s">
        <v>89</v>
      </c>
      <c r="D10" s="63"/>
      <c r="E10" s="63"/>
      <c r="F10" s="63"/>
      <c r="G10" s="63"/>
      <c r="H10" s="39"/>
      <c r="I10" s="27"/>
      <c r="J10" s="8" t="s">
        <v>10</v>
      </c>
      <c r="K10" s="27"/>
      <c r="L10" s="72" t="s">
        <v>35</v>
      </c>
      <c r="M10" s="63"/>
      <c r="N10" s="63"/>
      <c r="O10" s="63"/>
      <c r="P10" s="63"/>
      <c r="Q10" s="63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11</v>
      </c>
      <c r="B12" s="28"/>
      <c r="C12" s="73" t="s">
        <v>90</v>
      </c>
      <c r="D12" s="52"/>
      <c r="E12" s="52"/>
      <c r="F12" s="52"/>
      <c r="G12" s="52"/>
      <c r="H12" s="40"/>
      <c r="I12" s="28"/>
      <c r="J12" s="8" t="s">
        <v>12</v>
      </c>
      <c r="K12" s="28"/>
      <c r="L12" s="73" t="s">
        <v>13</v>
      </c>
      <c r="M12" s="52"/>
      <c r="N12" s="52"/>
      <c r="O12" s="52"/>
      <c r="P12" s="52"/>
      <c r="Q12" s="52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73"/>
      <c r="B14" s="52" t="s">
        <v>91</v>
      </c>
      <c r="C14" s="52"/>
      <c r="D14" s="52"/>
      <c r="E14" s="29" t="s">
        <v>14</v>
      </c>
      <c r="F14" s="74"/>
      <c r="G14" s="64" t="s">
        <v>92</v>
      </c>
      <c r="H14" s="39"/>
      <c r="I14" s="27"/>
      <c r="J14" s="73"/>
      <c r="K14" s="73" t="s">
        <v>16</v>
      </c>
      <c r="L14" s="52"/>
      <c r="M14" s="52"/>
      <c r="N14" s="27"/>
      <c r="O14" s="29" t="s">
        <v>14</v>
      </c>
      <c r="P14" s="74"/>
      <c r="Q14" s="64" t="s">
        <v>113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17</v>
      </c>
      <c r="B16" s="61" t="s">
        <v>18</v>
      </c>
      <c r="C16" s="62"/>
      <c r="D16" s="62"/>
      <c r="E16" s="17"/>
      <c r="F16" s="17" t="s">
        <v>19</v>
      </c>
      <c r="G16" s="61" t="s">
        <v>20</v>
      </c>
      <c r="H16" s="17"/>
      <c r="I16" s="61"/>
      <c r="J16" s="17" t="s">
        <v>20</v>
      </c>
      <c r="K16" s="17" t="s">
        <v>19</v>
      </c>
      <c r="L16" s="61" t="s">
        <v>21</v>
      </c>
      <c r="M16" s="62"/>
      <c r="N16" s="62"/>
      <c r="O16" s="62"/>
      <c r="P16" s="17"/>
      <c r="Q16" s="14" t="s">
        <v>22</v>
      </c>
    </row>
    <row r="17" spans="1:17" ht="16.5" customHeight="1">
      <c r="A17" s="48">
        <v>25</v>
      </c>
      <c r="B17" s="58" t="s">
        <v>123</v>
      </c>
      <c r="C17" s="59"/>
      <c r="D17" s="59"/>
      <c r="E17" s="60"/>
      <c r="F17" s="79">
        <v>3</v>
      </c>
      <c r="G17" s="53">
        <v>648</v>
      </c>
      <c r="H17" s="54"/>
      <c r="I17" s="53"/>
      <c r="J17" s="54">
        <v>803</v>
      </c>
      <c r="K17" s="51">
        <v>12</v>
      </c>
      <c r="L17" s="58" t="s">
        <v>107</v>
      </c>
      <c r="M17" s="59"/>
      <c r="N17" s="59"/>
      <c r="O17" s="59"/>
      <c r="P17" s="60"/>
      <c r="Q17" s="80">
        <v>25</v>
      </c>
    </row>
    <row r="18" spans="1:17" ht="16.5" customHeight="1">
      <c r="A18" s="48">
        <v>32</v>
      </c>
      <c r="B18" s="58" t="s">
        <v>96</v>
      </c>
      <c r="C18" s="59"/>
      <c r="D18" s="59"/>
      <c r="E18" s="60"/>
      <c r="F18" s="79">
        <v>5</v>
      </c>
      <c r="G18" s="53">
        <v>693</v>
      </c>
      <c r="H18" s="54"/>
      <c r="I18" s="53"/>
      <c r="J18" s="54">
        <v>733</v>
      </c>
      <c r="K18" s="51">
        <v>9</v>
      </c>
      <c r="L18" s="58" t="s">
        <v>124</v>
      </c>
      <c r="M18" s="59"/>
      <c r="N18" s="59"/>
      <c r="O18" s="59"/>
      <c r="P18" s="60"/>
      <c r="Q18" s="80">
        <v>9</v>
      </c>
    </row>
    <row r="19" spans="1:17" ht="16.5" customHeight="1">
      <c r="A19" s="48">
        <v>26</v>
      </c>
      <c r="B19" s="58" t="s">
        <v>125</v>
      </c>
      <c r="C19" s="59"/>
      <c r="D19" s="59"/>
      <c r="E19" s="60"/>
      <c r="F19" s="79">
        <v>10</v>
      </c>
      <c r="G19" s="53">
        <v>749</v>
      </c>
      <c r="H19" s="54"/>
      <c r="I19" s="53"/>
      <c r="J19" s="54">
        <v>663</v>
      </c>
      <c r="K19" s="51">
        <v>4</v>
      </c>
      <c r="L19" s="58" t="s">
        <v>49</v>
      </c>
      <c r="M19" s="59"/>
      <c r="N19" s="59"/>
      <c r="O19" s="59"/>
      <c r="P19" s="60"/>
      <c r="Q19" s="80">
        <v>18</v>
      </c>
    </row>
    <row r="20" spans="1:17" ht="16.5" customHeight="1">
      <c r="A20" s="48">
        <v>28</v>
      </c>
      <c r="B20" s="58" t="s">
        <v>126</v>
      </c>
      <c r="C20" s="59"/>
      <c r="D20" s="59"/>
      <c r="E20" s="60"/>
      <c r="F20" s="79">
        <v>7</v>
      </c>
      <c r="G20" s="53">
        <v>717</v>
      </c>
      <c r="H20" s="54"/>
      <c r="I20" s="53"/>
      <c r="J20" s="54">
        <v>705</v>
      </c>
      <c r="K20" s="51">
        <v>6</v>
      </c>
      <c r="L20" s="58" t="s">
        <v>44</v>
      </c>
      <c r="M20" s="59"/>
      <c r="N20" s="59"/>
      <c r="O20" s="59"/>
      <c r="P20" s="60"/>
      <c r="Q20" s="80">
        <v>13</v>
      </c>
    </row>
    <row r="21" spans="1:17" ht="16.5" customHeight="1">
      <c r="A21" s="48">
        <v>52</v>
      </c>
      <c r="B21" s="58" t="s">
        <v>98</v>
      </c>
      <c r="C21" s="59"/>
      <c r="D21" s="59"/>
      <c r="E21" s="60"/>
      <c r="F21" s="79">
        <v>11</v>
      </c>
      <c r="G21" s="53">
        <v>751</v>
      </c>
      <c r="H21" s="54"/>
      <c r="I21" s="53"/>
      <c r="J21" s="54">
        <v>725</v>
      </c>
      <c r="K21" s="51">
        <v>8</v>
      </c>
      <c r="L21" s="58" t="s">
        <v>48</v>
      </c>
      <c r="M21" s="59"/>
      <c r="N21" s="59"/>
      <c r="O21" s="59"/>
      <c r="P21" s="60"/>
      <c r="Q21" s="80">
        <v>17</v>
      </c>
    </row>
    <row r="22" spans="1:17" ht="16.5" customHeight="1">
      <c r="A22" s="49">
        <v>40</v>
      </c>
      <c r="B22" s="58" t="s">
        <v>65</v>
      </c>
      <c r="C22" s="59"/>
      <c r="D22" s="59"/>
      <c r="E22" s="60"/>
      <c r="F22" s="79">
        <v>1</v>
      </c>
      <c r="G22" s="53">
        <v>632</v>
      </c>
      <c r="H22" s="54"/>
      <c r="I22" s="53"/>
      <c r="J22" s="54">
        <v>637</v>
      </c>
      <c r="K22" s="51">
        <v>2</v>
      </c>
      <c r="L22" s="58" t="s">
        <v>45</v>
      </c>
      <c r="M22" s="66"/>
      <c r="N22" s="66"/>
      <c r="O22" s="66"/>
      <c r="P22" s="67"/>
      <c r="Q22" s="80">
        <v>14</v>
      </c>
    </row>
    <row r="23" spans="1:17" ht="16.5">
      <c r="A23" s="18"/>
      <c r="B23" s="18"/>
      <c r="C23" s="18"/>
      <c r="D23" s="18"/>
      <c r="E23" s="19"/>
      <c r="F23" s="19" t="s">
        <v>23</v>
      </c>
      <c r="G23" s="69">
        <f>SUM(G17:H22)</f>
        <v>4190</v>
      </c>
      <c r="H23" s="70"/>
      <c r="I23" s="69">
        <f>SUM(I17:J22)</f>
        <v>4266</v>
      </c>
      <c r="J23" s="70">
        <f>SUM(I17:J22)</f>
        <v>4266</v>
      </c>
      <c r="K23" s="20" t="s">
        <v>24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-76</v>
      </c>
      <c r="B25" s="36">
        <f>IF(G23=0,0,AVERAGE(G17:H22))</f>
        <v>698.3333333333334</v>
      </c>
      <c r="F25" s="5" t="s">
        <v>25</v>
      </c>
      <c r="G25" s="41">
        <f>SUM(F17:F22)</f>
        <v>37</v>
      </c>
      <c r="H25" s="42"/>
      <c r="I25" s="42"/>
      <c r="J25" s="41">
        <f>SUM(K17:K22)</f>
        <v>41</v>
      </c>
      <c r="K25" s="4" t="s">
        <v>26</v>
      </c>
      <c r="L25" s="4"/>
      <c r="P25" s="35">
        <f>IF(I23=0,0,AVERAGE(I17:J22))</f>
        <v>711</v>
      </c>
      <c r="Q25" s="34">
        <f>I23-G23</f>
        <v>76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27</v>
      </c>
      <c r="B27" s="33" t="s">
        <v>28</v>
      </c>
      <c r="F27" s="5" t="s">
        <v>29</v>
      </c>
      <c r="G27" s="41">
        <v>0</v>
      </c>
      <c r="H27" s="42"/>
      <c r="I27" s="42"/>
      <c r="J27" s="41">
        <v>3</v>
      </c>
      <c r="K27" s="4" t="s">
        <v>30</v>
      </c>
      <c r="L27" s="4"/>
      <c r="P27" s="32" t="s">
        <v>27</v>
      </c>
      <c r="Q27" s="33" t="s">
        <v>28</v>
      </c>
    </row>
    <row r="28" spans="1:17" ht="18" customHeight="1">
      <c r="A28" s="4" t="s">
        <v>31</v>
      </c>
      <c r="B28" s="4"/>
      <c r="C28" s="68"/>
      <c r="D28" s="68"/>
      <c r="E28" s="68"/>
      <c r="F28" s="68"/>
      <c r="G28" s="76"/>
      <c r="H28" s="76"/>
      <c r="I28" s="76"/>
      <c r="J28" s="76"/>
      <c r="K28" s="68"/>
      <c r="L28" s="68"/>
      <c r="M28" s="68"/>
      <c r="N28" s="68"/>
      <c r="O28" s="68"/>
      <c r="P28" s="68"/>
      <c r="Q28" s="68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32</v>
      </c>
      <c r="B30" s="4"/>
      <c r="C30" s="4"/>
      <c r="D30" s="77"/>
      <c r="E30" s="77" t="s">
        <v>127</v>
      </c>
      <c r="F30" s="77"/>
      <c r="G30" s="77"/>
      <c r="H30" s="28"/>
      <c r="I30" s="28"/>
      <c r="J30" s="4" t="s">
        <v>32</v>
      </c>
      <c r="M30" s="77"/>
      <c r="N30" s="77"/>
      <c r="O30" s="77" t="s">
        <v>86</v>
      </c>
      <c r="P30" s="77"/>
      <c r="Q30" s="77"/>
    </row>
  </sheetData>
  <printOptions/>
  <pageMargins left="0.75" right="0.39" top="0.19" bottom="1" header="0.12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"/>
  <sheetViews>
    <sheetView zoomScale="50" zoomScaleNormal="50" workbookViewId="0" topLeftCell="A1">
      <selection activeCell="A1" sqref="A1:G1"/>
    </sheetView>
  </sheetViews>
  <sheetFormatPr defaultColWidth="11.421875" defaultRowHeight="12.75"/>
  <cols>
    <col min="1" max="1" width="11.421875" style="100" customWidth="1"/>
    <col min="2" max="2" width="48.8515625" style="100" customWidth="1"/>
    <col min="3" max="3" width="11.421875" style="100" customWidth="1"/>
    <col min="4" max="4" width="15.00390625" style="100" customWidth="1"/>
    <col min="5" max="6" width="11.421875" style="100" customWidth="1"/>
    <col min="7" max="7" width="18.140625" style="100" customWidth="1"/>
    <col min="8" max="16384" width="11.421875" style="100" customWidth="1"/>
  </cols>
  <sheetData>
    <row r="1" spans="1:7" s="81" customFormat="1" ht="49.5" customHeight="1">
      <c r="A1" s="101" t="s">
        <v>128</v>
      </c>
      <c r="B1" s="101"/>
      <c r="C1" s="101"/>
      <c r="D1" s="101"/>
      <c r="E1" s="101"/>
      <c r="F1" s="101"/>
      <c r="G1" s="101"/>
    </row>
    <row r="2" spans="1:7" s="86" customFormat="1" ht="30" customHeight="1">
      <c r="A2" s="82" t="s">
        <v>129</v>
      </c>
      <c r="B2" s="83" t="s">
        <v>130</v>
      </c>
      <c r="C2" s="84" t="s">
        <v>131</v>
      </c>
      <c r="D2" s="84" t="s">
        <v>132</v>
      </c>
      <c r="E2" s="84" t="s">
        <v>133</v>
      </c>
      <c r="F2" s="84" t="s">
        <v>134</v>
      </c>
      <c r="G2" s="85" t="s">
        <v>135</v>
      </c>
    </row>
    <row r="3" spans="1:7" s="91" customFormat="1" ht="54.75" customHeight="1">
      <c r="A3" s="87" t="s">
        <v>136</v>
      </c>
      <c r="B3" s="88" t="s">
        <v>35</v>
      </c>
      <c r="C3" s="89">
        <v>8</v>
      </c>
      <c r="D3" s="89">
        <v>20</v>
      </c>
      <c r="E3" s="89">
        <v>357</v>
      </c>
      <c r="F3" s="89" t="s">
        <v>137</v>
      </c>
      <c r="G3" s="90">
        <v>33368</v>
      </c>
    </row>
    <row r="4" spans="1:7" s="91" customFormat="1" ht="54.75" customHeight="1">
      <c r="A4" s="92" t="s">
        <v>138</v>
      </c>
      <c r="B4" s="93" t="s">
        <v>139</v>
      </c>
      <c r="C4" s="94">
        <v>8</v>
      </c>
      <c r="D4" s="94">
        <v>19</v>
      </c>
      <c r="E4" s="94">
        <v>350</v>
      </c>
      <c r="F4" s="94" t="s">
        <v>140</v>
      </c>
      <c r="G4" s="95">
        <v>33757</v>
      </c>
    </row>
    <row r="5" spans="1:7" s="91" customFormat="1" ht="54.75" customHeight="1">
      <c r="A5" s="92" t="s">
        <v>141</v>
      </c>
      <c r="B5" s="93" t="s">
        <v>142</v>
      </c>
      <c r="C5" s="94">
        <v>8</v>
      </c>
      <c r="D5" s="94">
        <v>13</v>
      </c>
      <c r="E5" s="94">
        <v>337</v>
      </c>
      <c r="F5" s="94" t="s">
        <v>143</v>
      </c>
      <c r="G5" s="95">
        <v>33501</v>
      </c>
    </row>
    <row r="6" spans="1:7" s="91" customFormat="1" ht="54.75" customHeight="1">
      <c r="A6" s="92" t="s">
        <v>144</v>
      </c>
      <c r="B6" s="93" t="s">
        <v>145</v>
      </c>
      <c r="C6" s="94">
        <v>8</v>
      </c>
      <c r="D6" s="94">
        <v>4</v>
      </c>
      <c r="E6" s="94">
        <v>262</v>
      </c>
      <c r="F6" s="94" t="s">
        <v>146</v>
      </c>
      <c r="G6" s="95">
        <v>31194</v>
      </c>
    </row>
    <row r="7" spans="1:7" s="91" customFormat="1" ht="54.75" customHeight="1">
      <c r="A7" s="96" t="s">
        <v>147</v>
      </c>
      <c r="B7" s="97" t="s">
        <v>103</v>
      </c>
      <c r="C7" s="98">
        <v>8</v>
      </c>
      <c r="D7" s="98">
        <v>4</v>
      </c>
      <c r="E7" s="98">
        <v>253</v>
      </c>
      <c r="F7" s="98" t="s">
        <v>146</v>
      </c>
      <c r="G7" s="99">
        <v>32428</v>
      </c>
    </row>
  </sheetData>
  <mergeCells count="1">
    <mergeCell ref="A1:G1"/>
  </mergeCells>
  <printOptions/>
  <pageMargins left="0.75" right="0.75" top="1" bottom="1" header="0.4921259845" footer="0.4921259845"/>
  <pageSetup orientation="landscape" paperSize="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Wolfgang Hasenkamp</cp:lastModifiedBy>
  <cp:lastPrinted>2004-09-17T13:23:02Z</cp:lastPrinted>
  <dcterms:created xsi:type="dcterms:W3CDTF">2004-09-12T15:35:13Z</dcterms:created>
  <dcterms:modified xsi:type="dcterms:W3CDTF">2006-02-17T17:54:01Z</dcterms:modified>
  <cp:category/>
  <cp:version/>
  <cp:contentType/>
  <cp:contentStatus/>
</cp:coreProperties>
</file>