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BK4_1_04-05" sheetId="1" r:id="rId1"/>
    <sheet name="BK4_2_04-05" sheetId="2" r:id="rId2"/>
    <sheet name="BK4_3_04-05" sheetId="3" r:id="rId3"/>
    <sheet name="BK4_4_04-05" sheetId="4" r:id="rId4"/>
    <sheet name="BK4_5_04-05" sheetId="5" r:id="rId5"/>
    <sheet name="BK4_6_04-05" sheetId="6" r:id="rId6"/>
    <sheet name="BK4_7_04-05" sheetId="7" r:id="rId7"/>
    <sheet name="BK4_8_04-05" sheetId="8" r:id="rId8"/>
    <sheet name="BK4_9_04-05" sheetId="9" r:id="rId9"/>
    <sheet name="BK4_10_04-05" sheetId="10" r:id="rId10"/>
    <sheet name="BK4_11_04-05" sheetId="11" r:id="rId11"/>
    <sheet name="BK4_12_04-05" sheetId="12" r:id="rId12"/>
    <sheet name="BK4_13_04-05" sheetId="13" r:id="rId13"/>
    <sheet name="BK4_14_04-05" sheetId="14" r:id="rId14"/>
    <sheet name="BK4_Tabelle_Endstand" sheetId="15" r:id="rId15"/>
    <sheet name="Punkte" sheetId="16" r:id="rId16"/>
    <sheet name="Tabelle3" sheetId="17" r:id="rId17"/>
    <sheet name="Tabelle4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/>
  <calcPr fullCalcOnLoad="1"/>
</workbook>
</file>

<file path=xl/sharedStrings.xml><?xml version="1.0" encoding="utf-8"?>
<sst xmlns="http://schemas.openxmlformats.org/spreadsheetml/2006/main" count="869" uniqueCount="211">
  <si>
    <t>Westdeutscher Kegel-</t>
  </si>
  <si>
    <t>und Bowlingverband e.V.</t>
  </si>
  <si>
    <t>SPIELBERICHT</t>
  </si>
  <si>
    <t>Gau        Niederrhein</t>
  </si>
  <si>
    <t>Spiel-Nr.</t>
  </si>
  <si>
    <t xml:space="preserve"> .Spieltag</t>
  </si>
  <si>
    <t>Austragungsort:</t>
  </si>
  <si>
    <t>AWO Wülfrath, Schulstr. 13, 42489 Wülfrath, Tel.: 02058-3680</t>
  </si>
  <si>
    <t>Datum:</t>
  </si>
  <si>
    <t>12,09,04</t>
  </si>
  <si>
    <t>Gastgeber:</t>
  </si>
  <si>
    <t>SK Ford Wülfrath 2</t>
  </si>
  <si>
    <t>Gast:</t>
  </si>
  <si>
    <t>NJK Neuss</t>
  </si>
  <si>
    <t>Anschrift</t>
  </si>
  <si>
    <t>Klaus-Dieter Lang,  Am Braken 16</t>
  </si>
  <si>
    <t>Anschrift:</t>
  </si>
  <si>
    <t>Anton Schmitz,  41065  M.-Gladbach</t>
  </si>
  <si>
    <t>42489  Wülfrath</t>
  </si>
  <si>
    <t>Tel.</t>
  </si>
  <si>
    <t>02058 - 72308</t>
  </si>
  <si>
    <t>Korschenbroicher str. 605</t>
  </si>
  <si>
    <t>02161-43468</t>
  </si>
  <si>
    <t>Sp.-Nr</t>
  </si>
  <si>
    <t xml:space="preserve">   Name</t>
  </si>
  <si>
    <t>PL</t>
  </si>
  <si>
    <t>LP</t>
  </si>
  <si>
    <t xml:space="preserve">        Name</t>
  </si>
  <si>
    <t>Sp.-Nr.</t>
  </si>
  <si>
    <t xml:space="preserve"> Paul Kahl</t>
  </si>
  <si>
    <t xml:space="preserve"> Hans Jürgen Voigt</t>
  </si>
  <si>
    <t xml:space="preserve"> Jan Henrik Duthe</t>
  </si>
  <si>
    <t xml:space="preserve"> Anton Mautner</t>
  </si>
  <si>
    <t xml:space="preserve"> Werner Springer</t>
  </si>
  <si>
    <t xml:space="preserve"> Edgar Grimm</t>
  </si>
  <si>
    <t xml:space="preserve"> Helmut Borkowitz</t>
  </si>
  <si>
    <t xml:space="preserve"> Theo Wellemsen</t>
  </si>
  <si>
    <t xml:space="preserve">  Lorenz Klein</t>
  </si>
  <si>
    <t xml:space="preserve"> Gerhard Wiebeck</t>
  </si>
  <si>
    <t xml:space="preserve"> Bernhard Schlüter</t>
  </si>
  <si>
    <t xml:space="preserve"> Günter Mainz</t>
  </si>
  <si>
    <t xml:space="preserve">Gesamt   </t>
  </si>
  <si>
    <t xml:space="preserve">   Gesamt</t>
  </si>
  <si>
    <t xml:space="preserve">Zusatzwertung   </t>
  </si>
  <si>
    <t xml:space="preserve">   Zusatzwertung</t>
  </si>
  <si>
    <t>Differenz</t>
  </si>
  <si>
    <t>Durchschnitt</t>
  </si>
  <si>
    <t xml:space="preserve">Punkte   </t>
  </si>
  <si>
    <t xml:space="preserve">   Punkte</t>
  </si>
  <si>
    <t xml:space="preserve">  Bemerkungen</t>
  </si>
  <si>
    <t xml:space="preserve">  Mannschaftsführer</t>
  </si>
  <si>
    <t>Jan Henrik Duthe</t>
  </si>
  <si>
    <t>Voigt</t>
  </si>
  <si>
    <t>Liga/Gruppe:BU ___ NRL ___ GL ___ BL ___  BK   4   KL ___  KK ___</t>
  </si>
  <si>
    <t>Kegelsportzentrum Graf-Recke-Str. 162, Tel.: 0211-635121</t>
  </si>
  <si>
    <t>26,09,04</t>
  </si>
  <si>
    <t>SK Düsseldorf  3</t>
  </si>
  <si>
    <t>Volker Brinkjans,  40472  Düsseldorf</t>
  </si>
  <si>
    <t>Kieshecker Weg 18</t>
  </si>
  <si>
    <t>0211 - 5141328</t>
  </si>
  <si>
    <t xml:space="preserve"> Michael Grote</t>
  </si>
  <si>
    <t xml:space="preserve"> Sascha Steins</t>
  </si>
  <si>
    <t xml:space="preserve"> Christian Grote</t>
  </si>
  <si>
    <t xml:space="preserve"> Dirk Panneck</t>
  </si>
  <si>
    <t xml:space="preserve"> Wolfgang Reinhard</t>
  </si>
  <si>
    <t xml:space="preserve"> Dirk Krämer</t>
  </si>
  <si>
    <t xml:space="preserve"> Benjamin Kubb</t>
  </si>
  <si>
    <t xml:space="preserve"> Christopher Lausten</t>
  </si>
  <si>
    <t>W. Reinhard</t>
  </si>
  <si>
    <t>Liga/Gruppe:BU ___ NRL ___ GL ___ BL  ___  BK  4  KL ___  KK ___</t>
  </si>
  <si>
    <t>Hallensportzentrum, v-Bodelschwingstr. 41352 Korschenbroich</t>
  </si>
  <si>
    <t>10,10,04</t>
  </si>
  <si>
    <t>SG M-Korschenbroich</t>
  </si>
  <si>
    <t>Hans-Günter Tllmann, 41325 M-G/Ko.</t>
  </si>
  <si>
    <t>Kleinenbroicher Str. 138 b</t>
  </si>
  <si>
    <t>02161-671893</t>
  </si>
  <si>
    <t xml:space="preserve"> Horst Schwanke</t>
  </si>
  <si>
    <t xml:space="preserve"> Wolfg. Woitanowski</t>
  </si>
  <si>
    <t xml:space="preserve"> Birgit Thewes</t>
  </si>
  <si>
    <t xml:space="preserve"> Dirk Wilms</t>
  </si>
  <si>
    <t xml:space="preserve"> Günter Rohr</t>
  </si>
  <si>
    <t xml:space="preserve"> Nico Stojcic</t>
  </si>
  <si>
    <t xml:space="preserve"> Paul-G. Kahl</t>
  </si>
  <si>
    <t>Rohr</t>
  </si>
  <si>
    <t>Jan-Henrik Duthe</t>
  </si>
  <si>
    <t>Rainbowpark, Dönberger Str. 70, 42111 Wuppertal</t>
  </si>
  <si>
    <t>24,10,04</t>
  </si>
  <si>
    <t>KSC Alter Kranz Wuppertal 2</t>
  </si>
  <si>
    <t>Herwarth Bergfeld, 42327 Wuppertal</t>
  </si>
  <si>
    <t>Wilhelm-Brockhaus-Weg 101</t>
  </si>
  <si>
    <t>0202-731660</t>
  </si>
  <si>
    <t xml:space="preserve"> Michael Bender</t>
  </si>
  <si>
    <t xml:space="preserve"> Thomas Lach</t>
  </si>
  <si>
    <t xml:space="preserve"> Walter Kühn</t>
  </si>
  <si>
    <t xml:space="preserve"> Markus Bußmann</t>
  </si>
  <si>
    <t xml:space="preserve"> Peter Kirrkamm</t>
  </si>
  <si>
    <t xml:space="preserve"> Michael Eckers</t>
  </si>
  <si>
    <t>Kirrkamm</t>
  </si>
  <si>
    <t>Sport- und Freizeitpark Fürberger Str. 42857 Remscheid</t>
  </si>
  <si>
    <t>07,11,04</t>
  </si>
  <si>
    <t>RSV  Samo Remscheid 2</t>
  </si>
  <si>
    <t>Werner Trusheim, Sedanstr. 76</t>
  </si>
  <si>
    <t>42855  Remscheid</t>
  </si>
  <si>
    <t>02191-341762</t>
  </si>
  <si>
    <t xml:space="preserve"> Thomas Zimmermann</t>
  </si>
  <si>
    <t xml:space="preserve"> Jörg Depmeier</t>
  </si>
  <si>
    <t xml:space="preserve"> Adolf Brandes</t>
  </si>
  <si>
    <t xml:space="preserve"> Franz Winter</t>
  </si>
  <si>
    <t xml:space="preserve"> Helmut Hellwig</t>
  </si>
  <si>
    <t xml:space="preserve"> Siegmund Metzger</t>
  </si>
  <si>
    <t xml:space="preserve"> Bernhard Arnold</t>
  </si>
  <si>
    <t xml:space="preserve"> Lorenz Klein</t>
  </si>
  <si>
    <t xml:space="preserve"> Werner Trusheim</t>
  </si>
  <si>
    <t>Adolf Brandes</t>
  </si>
  <si>
    <t>AWO, 42489 Wülfrath, Schulstr.13, Tel.: 02058 - 3680</t>
  </si>
  <si>
    <t>21,11,04</t>
  </si>
  <si>
    <t>PSV Hilden 2</t>
  </si>
  <si>
    <t>Hans Jürgen Klaus, Fahlerweg 23</t>
  </si>
  <si>
    <t>40764 Langenfeld</t>
  </si>
  <si>
    <t>02173 - 24444</t>
  </si>
  <si>
    <t xml:space="preserve"> Ingo Vömel</t>
  </si>
  <si>
    <t xml:space="preserve"> Horst Sassenhausen</t>
  </si>
  <si>
    <t xml:space="preserve"> Martina Schulz</t>
  </si>
  <si>
    <t xml:space="preserve"> Elke Scheib</t>
  </si>
  <si>
    <t xml:space="preserve"> Wilfried Hippen</t>
  </si>
  <si>
    <t xml:space="preserve"> Heinz Wohlgefahrt</t>
  </si>
  <si>
    <t>ab 61. Kugel Gerd Rollbrecker (Nr. 10) für Heinz Wohlgefahrt</t>
  </si>
  <si>
    <t>G. Rollbrecker</t>
  </si>
  <si>
    <t>Klingenhalle, Kotterstr. 1,  Solingen</t>
  </si>
  <si>
    <t>02,12,04</t>
  </si>
  <si>
    <t>KSC 99 Solingen 1</t>
  </si>
  <si>
    <t>s.S. 29</t>
  </si>
  <si>
    <t xml:space="preserve"> Horst Tillmanns</t>
  </si>
  <si>
    <t xml:space="preserve"> Fredi Haber</t>
  </si>
  <si>
    <t xml:space="preserve"> Volker Miesner</t>
  </si>
  <si>
    <t xml:space="preserve"> Ingo Wagner</t>
  </si>
  <si>
    <t xml:space="preserve"> Edgar Walbruch</t>
  </si>
  <si>
    <t xml:space="preserve"> Anton Farkas</t>
  </si>
  <si>
    <t>Spiel wurde auf Wunsch von Solingen vom 5. auf den 2. 12.04 vorgezgen</t>
  </si>
  <si>
    <t>Miesner</t>
  </si>
  <si>
    <t>Kegelsporthalle, Jahnstr.,  41464 Neuss, Tel.: 02131-85795</t>
  </si>
  <si>
    <t>19,12,04</t>
  </si>
  <si>
    <t>Korschenbroicher Str. 605</t>
  </si>
  <si>
    <t xml:space="preserve"> Jürgen Fücker</t>
  </si>
  <si>
    <t xml:space="preserve"> Frederik Maczuga</t>
  </si>
  <si>
    <t>AWO, Schulstr.13,  42489 Wülfrath,  Tel.: 02058-3680</t>
  </si>
  <si>
    <t>30,01,05</t>
  </si>
  <si>
    <t>SK Düsseldorf 3</t>
  </si>
  <si>
    <t xml:space="preserve"> Karl Sickelmann</t>
  </si>
  <si>
    <t xml:space="preserve"> Karl Ifland</t>
  </si>
  <si>
    <t>Grote</t>
  </si>
  <si>
    <r>
      <t xml:space="preserve">Liga/Gruppe:BU ___ NRL ___ GL ___ BL ___  BK   </t>
    </r>
    <r>
      <rPr>
        <i/>
        <sz val="12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  KL ___  KK ___</t>
    </r>
  </si>
  <si>
    <t>27,02,05</t>
  </si>
  <si>
    <t>SG M-Korschenbroich 3</t>
  </si>
  <si>
    <t xml:space="preserve"> Paul Gerhard Kahl</t>
  </si>
  <si>
    <t xml:space="preserve"> Wolfgang Wojtanowski</t>
  </si>
  <si>
    <t xml:space="preserve"> Manfred Nätzkar</t>
  </si>
  <si>
    <t xml:space="preserve"> Edgar Lorenz</t>
  </si>
  <si>
    <t>bei Wülfrath spielte ab 61. Kugel Marcel Pap (Nr 21) für Paul Kahl (Nr. 7)</t>
  </si>
  <si>
    <t>Rainbow-Park, Dönberger Str. 70, 42111 Wuppertal 0202-705055</t>
  </si>
  <si>
    <t>06,03,05</t>
  </si>
  <si>
    <t xml:space="preserve"> Tobias Stolzke</t>
  </si>
  <si>
    <t xml:space="preserve"> Michael May</t>
  </si>
  <si>
    <t xml:space="preserve"> Manfred Bugs</t>
  </si>
  <si>
    <t xml:space="preserve"> Winfried Braun</t>
  </si>
  <si>
    <t>Depmeie3r</t>
  </si>
  <si>
    <t>AWO, Schulstr. 31, 42489 Wülfrath,  Tel.:02058-3680</t>
  </si>
  <si>
    <t>13,03,05</t>
  </si>
  <si>
    <t xml:space="preserve"> Wolfgang Freihoff</t>
  </si>
  <si>
    <t>Marcel Pap</t>
  </si>
  <si>
    <t>Brandes</t>
  </si>
  <si>
    <t>SKL Halle, Zum Stadion 91,  40764 Langenfeld, Tel.: 02172-80008</t>
  </si>
  <si>
    <t>17,04,05</t>
  </si>
  <si>
    <t xml:space="preserve"> Hermann Kruppe</t>
  </si>
  <si>
    <t xml:space="preserve"> Lars Neugebauer</t>
  </si>
  <si>
    <t>M. Schulz</t>
  </si>
  <si>
    <t>Kahl</t>
  </si>
  <si>
    <t>AWO, 42489 Wülfrath, Schulstr. 13,  02058-3680</t>
  </si>
  <si>
    <t>24,04,05</t>
  </si>
  <si>
    <t xml:space="preserve"> Lothar Leibeling</t>
  </si>
  <si>
    <t xml:space="preserve"> Torsten Tietze</t>
  </si>
  <si>
    <t xml:space="preserve"> Edgar Warbruck</t>
  </si>
  <si>
    <t xml:space="preserve"> Bernd Eich</t>
  </si>
  <si>
    <t>Duthe</t>
  </si>
  <si>
    <t>Volker Miesner</t>
  </si>
  <si>
    <t>Tabelle: Spieltag 1-14</t>
  </si>
  <si>
    <t>Platz</t>
  </si>
  <si>
    <t>Mannschaft</t>
  </si>
  <si>
    <t>Spiele</t>
  </si>
  <si>
    <t>Punkte</t>
  </si>
  <si>
    <t>ZW</t>
  </si>
  <si>
    <t>(+ / -)</t>
  </si>
  <si>
    <t>Holz</t>
  </si>
  <si>
    <t>1.</t>
  </si>
  <si>
    <t>(+11)</t>
  </si>
  <si>
    <t>2.</t>
  </si>
  <si>
    <t>( +8)</t>
  </si>
  <si>
    <t>3.</t>
  </si>
  <si>
    <t>RSV Samo Remscheid 2</t>
  </si>
  <si>
    <t>( +3)</t>
  </si>
  <si>
    <t>4.</t>
  </si>
  <si>
    <t>( +1)</t>
  </si>
  <si>
    <t>5.</t>
  </si>
  <si>
    <t>KSC AK Wuppertal 2</t>
  </si>
  <si>
    <t>6.</t>
  </si>
  <si>
    <t>NJK Neuss 1</t>
  </si>
  <si>
    <t>7.</t>
  </si>
  <si>
    <t>SG M`Gladbach/K`Broich 3</t>
  </si>
  <si>
    <t>( -4)</t>
  </si>
  <si>
    <t>8.</t>
  </si>
  <si>
    <t>(-20)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</si>
</sst>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</numFmts>
  <fonts count="32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ahoma"/>
      <family val="0"/>
    </font>
    <font>
      <sz val="10"/>
      <color indexed="8"/>
      <name val="Arial"/>
      <family val="0"/>
    </font>
    <font>
      <b/>
      <i/>
      <sz val="12"/>
      <color indexed="8"/>
      <name val="Arial MT Black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0"/>
    </font>
    <font>
      <i/>
      <sz val="13"/>
      <color indexed="8"/>
      <name val="Times New Roman"/>
      <family val="1"/>
    </font>
    <font>
      <i/>
      <sz val="13"/>
      <color indexed="8"/>
      <name val="Arial"/>
      <family val="0"/>
    </font>
    <font>
      <sz val="13"/>
      <color indexed="8"/>
      <name val="Arial"/>
      <family val="0"/>
    </font>
    <font>
      <i/>
      <sz val="12"/>
      <color indexed="8"/>
      <name val="Arial"/>
      <family val="2"/>
    </font>
    <font>
      <sz val="10"/>
      <color indexed="10"/>
      <name val="Arial"/>
      <family val="2"/>
    </font>
    <font>
      <i/>
      <sz val="11"/>
      <color indexed="8"/>
      <name val="Arial"/>
      <family val="2"/>
    </font>
    <font>
      <sz val="14"/>
      <color indexed="8"/>
      <name val="Mistral"/>
      <family val="4"/>
    </font>
    <font>
      <sz val="12"/>
      <color indexed="8"/>
      <name val="Arial"/>
      <family val="2"/>
    </font>
    <font>
      <sz val="6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6"/>
      <color indexed="8"/>
      <name val="Bickley Script"/>
      <family val="4"/>
    </font>
    <font>
      <i/>
      <sz val="12"/>
      <color indexed="8"/>
      <name val="Times New Roman"/>
      <family val="1"/>
    </font>
    <font>
      <sz val="10"/>
      <name val="Arial"/>
      <family val="0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4"/>
      <color indexed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>
      <alignment/>
      <protection/>
    </xf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9" fillId="0" borderId="6" xfId="0" applyFont="1" applyBorder="1" applyAlignment="1">
      <alignment horizontal="right"/>
    </xf>
    <xf numFmtId="0" fontId="9" fillId="0" borderId="6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9" fillId="0" borderId="0" xfId="0" applyFont="1" applyAlignment="1">
      <alignment horizontal="center"/>
    </xf>
    <xf numFmtId="0" fontId="16" fillId="0" borderId="2" xfId="0" applyFont="1" applyBorder="1" applyAlignment="1">
      <alignment/>
    </xf>
    <xf numFmtId="0" fontId="15" fillId="0" borderId="1" xfId="0" applyFont="1" applyBorder="1" applyAlignment="1" applyProtection="1">
      <alignment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1" fontId="5" fillId="0" borderId="0" xfId="0" applyNumberFormat="1" applyFont="1" applyAlignment="1">
      <alignment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right" vertical="top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right"/>
    </xf>
    <xf numFmtId="0" fontId="9" fillId="0" borderId="1" xfId="0" applyFont="1" applyBorder="1" applyAlignment="1" applyProtection="1">
      <alignment/>
      <protection locked="0"/>
    </xf>
    <xf numFmtId="0" fontId="9" fillId="0" borderId="3" xfId="0" applyFont="1" applyBorder="1" applyAlignment="1" applyProtection="1">
      <alignment/>
      <protection locked="0"/>
    </xf>
    <xf numFmtId="0" fontId="10" fillId="0" borderId="2" xfId="0" applyFont="1" applyBorder="1" applyAlignment="1" applyProtection="1">
      <alignment/>
      <protection locked="0"/>
    </xf>
    <xf numFmtId="0" fontId="9" fillId="0" borderId="2" xfId="0" applyFont="1" applyBorder="1" applyAlignment="1" applyProtection="1">
      <alignment/>
      <protection locked="0"/>
    </xf>
    <xf numFmtId="1" fontId="14" fillId="0" borderId="1" xfId="0" applyNumberFormat="1" applyFont="1" applyBorder="1" applyAlignment="1">
      <alignment horizontal="center"/>
    </xf>
    <xf numFmtId="1" fontId="14" fillId="0" borderId="0" xfId="0" applyNumberFormat="1" applyFont="1" applyAlignment="1">
      <alignment/>
    </xf>
    <xf numFmtId="1" fontId="14" fillId="0" borderId="0" xfId="0" applyNumberFormat="1" applyFont="1" applyAlignment="1">
      <alignment horizontal="center"/>
    </xf>
    <xf numFmtId="1" fontId="15" fillId="0" borderId="5" xfId="0" applyNumberFormat="1" applyFont="1" applyBorder="1" applyAlignment="1" applyProtection="1">
      <alignment horizontal="center"/>
      <protection locked="0"/>
    </xf>
    <xf numFmtId="1" fontId="15" fillId="0" borderId="7" xfId="0" applyNumberFormat="1" applyFont="1" applyBorder="1" applyAlignment="1" applyProtection="1">
      <alignment horizontal="center"/>
      <protection locked="0"/>
    </xf>
    <xf numFmtId="1" fontId="13" fillId="0" borderId="7" xfId="0" applyNumberFormat="1" applyFont="1" applyBorder="1" applyAlignment="1" applyProtection="1">
      <alignment horizontal="center"/>
      <protection locked="0"/>
    </xf>
    <xf numFmtId="1" fontId="13" fillId="0" borderId="8" xfId="0" applyNumberFormat="1" applyFont="1" applyBorder="1" applyAlignment="1" applyProtection="1">
      <alignment horizontal="center"/>
      <protection locked="0"/>
    </xf>
    <xf numFmtId="1" fontId="15" fillId="0" borderId="3" xfId="0" applyNumberFormat="1" applyFont="1" applyBorder="1" applyAlignment="1" applyProtection="1">
      <alignment horizontal="center"/>
      <protection locked="0"/>
    </xf>
    <xf numFmtId="1" fontId="15" fillId="0" borderId="2" xfId="0" applyNumberFormat="1" applyFont="1" applyBorder="1" applyAlignment="1" applyProtection="1">
      <alignment horizontal="center"/>
      <protection locked="0"/>
    </xf>
    <xf numFmtId="1" fontId="14" fillId="0" borderId="3" xfId="0" applyNumberFormat="1" applyFont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21" fillId="0" borderId="1" xfId="0" applyFont="1" applyBorder="1" applyAlignment="1" applyProtection="1">
      <alignment horizontal="center"/>
      <protection locked="0"/>
    </xf>
    <xf numFmtId="1" fontId="14" fillId="0" borderId="9" xfId="0" applyNumberFormat="1" applyFont="1" applyBorder="1" applyAlignment="1" applyProtection="1">
      <alignment horizontal="center"/>
      <protection locked="0"/>
    </xf>
    <xf numFmtId="1" fontId="14" fillId="0" borderId="4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right"/>
      <protection locked="0"/>
    </xf>
    <xf numFmtId="0" fontId="12" fillId="0" borderId="9" xfId="0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7" fillId="0" borderId="10" xfId="0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right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22" fillId="0" borderId="1" xfId="0" applyFont="1" applyBorder="1" applyAlignment="1" applyProtection="1">
      <alignment horizontal="center"/>
      <protection locked="0"/>
    </xf>
    <xf numFmtId="1" fontId="14" fillId="0" borderId="9" xfId="0" applyNumberFormat="1" applyFont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0" fontId="23" fillId="0" borderId="1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1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24" fillId="0" borderId="1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4" xfId="0" applyFont="1" applyBorder="1" applyAlignment="1" applyProtection="1">
      <alignment horizontal="center"/>
      <protection locked="0"/>
    </xf>
    <xf numFmtId="0" fontId="26" fillId="0" borderId="0" xfId="18" applyFont="1" applyFill="1" applyAlignment="1">
      <alignment horizontal="center" vertical="center"/>
      <protection/>
    </xf>
    <xf numFmtId="0" fontId="27" fillId="0" borderId="0" xfId="18" applyFont="1" applyAlignment="1">
      <alignment vertical="center"/>
      <protection/>
    </xf>
    <xf numFmtId="0" fontId="28" fillId="0" borderId="11" xfId="18" applyFont="1" applyFill="1" applyBorder="1" applyAlignment="1">
      <alignment horizontal="center" vertical="center" wrapText="1"/>
      <protection/>
    </xf>
    <xf numFmtId="0" fontId="28" fillId="0" borderId="12" xfId="18" applyFont="1" applyFill="1" applyBorder="1" applyAlignment="1">
      <alignment horizontal="left" vertical="center" wrapText="1"/>
      <protection/>
    </xf>
    <xf numFmtId="0" fontId="28" fillId="0" borderId="12" xfId="18" applyFont="1" applyFill="1" applyBorder="1" applyAlignment="1">
      <alignment horizontal="center" vertical="center" wrapText="1"/>
      <protection/>
    </xf>
    <xf numFmtId="0" fontId="28" fillId="0" borderId="13" xfId="18" applyFont="1" applyFill="1" applyBorder="1" applyAlignment="1">
      <alignment horizontal="center" vertical="center" wrapText="1"/>
      <protection/>
    </xf>
    <xf numFmtId="0" fontId="27" fillId="0" borderId="0" xfId="18" applyFont="1">
      <alignment/>
      <protection/>
    </xf>
    <xf numFmtId="0" fontId="29" fillId="0" borderId="14" xfId="18" applyFont="1" applyFill="1" applyBorder="1" applyAlignment="1">
      <alignment horizontal="center" vertical="center" wrapText="1"/>
      <protection/>
    </xf>
    <xf numFmtId="0" fontId="29" fillId="0" borderId="15" xfId="18" applyFont="1" applyFill="1" applyBorder="1" applyAlignment="1">
      <alignment horizontal="left" vertical="center" wrapText="1"/>
      <protection/>
    </xf>
    <xf numFmtId="0" fontId="29" fillId="0" borderId="15" xfId="18" applyFont="1" applyFill="1" applyBorder="1" applyAlignment="1">
      <alignment horizontal="center" vertical="center" wrapText="1"/>
      <protection/>
    </xf>
    <xf numFmtId="0" fontId="29" fillId="0" borderId="16" xfId="18" applyFont="1" applyFill="1" applyBorder="1" applyAlignment="1">
      <alignment horizontal="center" vertical="center" wrapText="1"/>
      <protection/>
    </xf>
    <xf numFmtId="0" fontId="30" fillId="0" borderId="0" xfId="18" applyFont="1">
      <alignment/>
      <protection/>
    </xf>
    <xf numFmtId="0" fontId="29" fillId="0" borderId="17" xfId="18" applyFont="1" applyFill="1" applyBorder="1" applyAlignment="1">
      <alignment horizontal="center" vertical="center" wrapText="1"/>
      <protection/>
    </xf>
    <xf numFmtId="0" fontId="29" fillId="0" borderId="18" xfId="18" applyFont="1" applyFill="1" applyBorder="1" applyAlignment="1">
      <alignment horizontal="left" vertical="center" wrapText="1"/>
      <protection/>
    </xf>
    <xf numFmtId="0" fontId="29" fillId="0" borderId="18" xfId="18" applyFont="1" applyFill="1" applyBorder="1" applyAlignment="1">
      <alignment horizontal="center" vertical="center" wrapText="1"/>
      <protection/>
    </xf>
    <xf numFmtId="0" fontId="29" fillId="0" borderId="19" xfId="18" applyFont="1" applyFill="1" applyBorder="1" applyAlignment="1">
      <alignment horizontal="center" vertical="center" wrapText="1"/>
      <protection/>
    </xf>
    <xf numFmtId="0" fontId="31" fillId="0" borderId="20" xfId="18" applyFont="1" applyFill="1" applyBorder="1" applyAlignment="1">
      <alignment horizontal="center" vertical="center" wrapText="1"/>
      <protection/>
    </xf>
    <xf numFmtId="0" fontId="31" fillId="0" borderId="21" xfId="18" applyFont="1" applyFill="1" applyBorder="1" applyAlignment="1">
      <alignment horizontal="left" vertical="center" wrapText="1"/>
      <protection/>
    </xf>
    <xf numFmtId="0" fontId="29" fillId="0" borderId="21" xfId="18" applyFont="1" applyFill="1" applyBorder="1" applyAlignment="1">
      <alignment horizontal="center" vertical="center" wrapText="1"/>
      <protection/>
    </xf>
    <xf numFmtId="0" fontId="29" fillId="0" borderId="22" xfId="18" applyFont="1" applyFill="1" applyBorder="1" applyAlignment="1">
      <alignment horizontal="center" vertical="center" wrapText="1"/>
      <protection/>
    </xf>
    <xf numFmtId="0" fontId="25" fillId="0" borderId="0" xfId="18">
      <alignment/>
      <protection/>
    </xf>
  </cellXfs>
  <cellStyles count="7">
    <cellStyle name="Normal" xfId="0"/>
    <cellStyle name="Comma" xfId="15"/>
    <cellStyle name="Comma [0]" xfId="16"/>
    <cellStyle name="Percent" xfId="17"/>
    <cellStyle name="Standard_Tabelle_BK-4_04-05_Endstand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2_02_04-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2_11_04-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2_13_04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2_03_04-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2_04_04-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2_05_04-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2_06_04-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2_07_04-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2_08_04-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2_09_04-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2_10_04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nkte"/>
      <sheetName val="Tabelle3"/>
      <sheetName val="Tabelle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4</v>
      </c>
      <c r="Q4" s="10"/>
    </row>
    <row r="5" ht="3" customHeight="1">
      <c r="M5" s="11"/>
    </row>
    <row r="6" spans="1:17" ht="15">
      <c r="A6" s="4" t="s">
        <v>69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1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5" t="s">
        <v>7</v>
      </c>
      <c r="D8" s="55"/>
      <c r="E8" s="55"/>
      <c r="F8" s="55"/>
      <c r="G8" s="55"/>
      <c r="H8" s="55"/>
      <c r="I8" s="55"/>
      <c r="J8" s="55"/>
      <c r="K8" s="55"/>
      <c r="L8" s="55"/>
      <c r="M8" s="56"/>
      <c r="N8" s="27"/>
      <c r="O8" s="4" t="s">
        <v>8</v>
      </c>
      <c r="P8" s="74"/>
      <c r="Q8" s="57" t="s">
        <v>9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27"/>
      <c r="C10" s="72" t="s">
        <v>11</v>
      </c>
      <c r="D10" s="63"/>
      <c r="E10" s="63"/>
      <c r="F10" s="63"/>
      <c r="G10" s="63"/>
      <c r="H10" s="39"/>
      <c r="I10" s="27"/>
      <c r="J10" s="8" t="s">
        <v>12</v>
      </c>
      <c r="K10" s="27"/>
      <c r="L10" s="72"/>
      <c r="M10" s="63"/>
      <c r="N10" s="63" t="s">
        <v>13</v>
      </c>
      <c r="O10" s="63"/>
      <c r="P10" s="63"/>
      <c r="Q10" s="63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73" t="s">
        <v>15</v>
      </c>
      <c r="D12" s="52"/>
      <c r="E12" s="52"/>
      <c r="F12" s="52"/>
      <c r="G12" s="52"/>
      <c r="H12" s="40"/>
      <c r="I12" s="28"/>
      <c r="J12" s="8" t="s">
        <v>16</v>
      </c>
      <c r="K12" s="28"/>
      <c r="L12" s="73" t="s">
        <v>17</v>
      </c>
      <c r="M12" s="52"/>
      <c r="N12" s="52"/>
      <c r="O12" s="52"/>
      <c r="P12" s="52"/>
      <c r="Q12" s="52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3"/>
      <c r="B14" s="73" t="s">
        <v>18</v>
      </c>
      <c r="C14" s="52"/>
      <c r="D14" s="52"/>
      <c r="E14" s="29" t="s">
        <v>19</v>
      </c>
      <c r="F14" s="74"/>
      <c r="G14" s="64" t="s">
        <v>20</v>
      </c>
      <c r="H14" s="39"/>
      <c r="I14" s="27"/>
      <c r="J14" s="73" t="s">
        <v>21</v>
      </c>
      <c r="K14" s="73"/>
      <c r="L14" s="52"/>
      <c r="M14" s="52"/>
      <c r="N14" s="27"/>
      <c r="O14" s="29" t="s">
        <v>19</v>
      </c>
      <c r="P14" s="74"/>
      <c r="Q14" s="64" t="s">
        <v>22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23</v>
      </c>
      <c r="B16" s="61" t="s">
        <v>24</v>
      </c>
      <c r="C16" s="62"/>
      <c r="D16" s="62"/>
      <c r="E16" s="17"/>
      <c r="F16" s="17" t="s">
        <v>25</v>
      </c>
      <c r="G16" s="61" t="s">
        <v>26</v>
      </c>
      <c r="H16" s="17"/>
      <c r="I16" s="61"/>
      <c r="J16" s="17" t="s">
        <v>26</v>
      </c>
      <c r="K16" s="17" t="s">
        <v>25</v>
      </c>
      <c r="L16" s="61" t="s">
        <v>27</v>
      </c>
      <c r="M16" s="62"/>
      <c r="N16" s="62"/>
      <c r="O16" s="62"/>
      <c r="P16" s="17"/>
      <c r="Q16" s="14" t="s">
        <v>28</v>
      </c>
    </row>
    <row r="17" spans="1:17" ht="16.5" customHeight="1">
      <c r="A17" s="44">
        <v>7</v>
      </c>
      <c r="B17" s="58" t="s">
        <v>29</v>
      </c>
      <c r="C17" s="59"/>
      <c r="D17" s="59"/>
      <c r="E17" s="60"/>
      <c r="F17" s="50">
        <v>3</v>
      </c>
      <c r="G17" s="53">
        <v>710</v>
      </c>
      <c r="H17" s="54"/>
      <c r="I17" s="53"/>
      <c r="J17" s="54">
        <v>760</v>
      </c>
      <c r="K17" s="51">
        <v>11</v>
      </c>
      <c r="L17" s="58" t="s">
        <v>30</v>
      </c>
      <c r="M17" s="59"/>
      <c r="N17" s="59"/>
      <c r="O17" s="59"/>
      <c r="P17" s="60"/>
      <c r="Q17" s="48">
        <v>7</v>
      </c>
    </row>
    <row r="18" spans="1:17" ht="16.5" customHeight="1">
      <c r="A18" s="45">
        <v>8</v>
      </c>
      <c r="B18" s="58" t="s">
        <v>31</v>
      </c>
      <c r="C18" s="59"/>
      <c r="D18" s="59"/>
      <c r="E18" s="60"/>
      <c r="F18" s="50">
        <v>1</v>
      </c>
      <c r="G18" s="53">
        <v>679</v>
      </c>
      <c r="H18" s="54"/>
      <c r="I18" s="53"/>
      <c r="J18" s="54">
        <v>755</v>
      </c>
      <c r="K18" s="51">
        <v>10</v>
      </c>
      <c r="L18" s="58" t="s">
        <v>32</v>
      </c>
      <c r="M18" s="59"/>
      <c r="N18" s="59"/>
      <c r="O18" s="59"/>
      <c r="P18" s="60"/>
      <c r="Q18" s="48">
        <v>8</v>
      </c>
    </row>
    <row r="19" spans="1:17" ht="16.5" customHeight="1">
      <c r="A19" s="45">
        <v>9</v>
      </c>
      <c r="B19" s="58" t="s">
        <v>33</v>
      </c>
      <c r="C19" s="59"/>
      <c r="D19" s="59"/>
      <c r="E19" s="60"/>
      <c r="F19" s="50">
        <v>4</v>
      </c>
      <c r="G19" s="53">
        <v>717</v>
      </c>
      <c r="H19" s="54"/>
      <c r="I19" s="53"/>
      <c r="J19" s="54">
        <v>741</v>
      </c>
      <c r="K19" s="51">
        <v>7</v>
      </c>
      <c r="L19" s="58" t="s">
        <v>34</v>
      </c>
      <c r="M19" s="59"/>
      <c r="N19" s="59"/>
      <c r="O19" s="59"/>
      <c r="P19" s="60"/>
      <c r="Q19" s="48">
        <v>9</v>
      </c>
    </row>
    <row r="20" spans="1:17" ht="16.5" customHeight="1">
      <c r="A20" s="45">
        <v>10</v>
      </c>
      <c r="B20" s="58" t="s">
        <v>35</v>
      </c>
      <c r="C20" s="59"/>
      <c r="D20" s="59"/>
      <c r="E20" s="60"/>
      <c r="F20" s="50">
        <v>2</v>
      </c>
      <c r="G20" s="53">
        <v>695</v>
      </c>
      <c r="H20" s="54"/>
      <c r="I20" s="53"/>
      <c r="J20" s="54">
        <v>748</v>
      </c>
      <c r="K20" s="51">
        <v>8</v>
      </c>
      <c r="L20" s="58" t="s">
        <v>36</v>
      </c>
      <c r="M20" s="59"/>
      <c r="N20" s="59"/>
      <c r="O20" s="59"/>
      <c r="P20" s="60"/>
      <c r="Q20" s="48">
        <v>10</v>
      </c>
    </row>
    <row r="21" spans="1:17" ht="16.5" customHeight="1">
      <c r="A21" s="46">
        <v>11</v>
      </c>
      <c r="B21" s="58" t="s">
        <v>37</v>
      </c>
      <c r="C21" s="59"/>
      <c r="D21" s="59"/>
      <c r="E21" s="60"/>
      <c r="F21" s="50">
        <v>6</v>
      </c>
      <c r="G21" s="53">
        <v>737</v>
      </c>
      <c r="H21" s="54"/>
      <c r="I21" s="53"/>
      <c r="J21" s="54">
        <v>751</v>
      </c>
      <c r="K21" s="51">
        <v>9</v>
      </c>
      <c r="L21" s="58" t="s">
        <v>38</v>
      </c>
      <c r="M21" s="59"/>
      <c r="N21" s="59"/>
      <c r="O21" s="59"/>
      <c r="P21" s="60"/>
      <c r="Q21" s="48">
        <v>11</v>
      </c>
    </row>
    <row r="22" spans="1:17" ht="16.5" customHeight="1">
      <c r="A22" s="47">
        <v>12</v>
      </c>
      <c r="B22" s="58" t="s">
        <v>39</v>
      </c>
      <c r="C22" s="59"/>
      <c r="D22" s="59"/>
      <c r="E22" s="60"/>
      <c r="F22" s="50">
        <v>12</v>
      </c>
      <c r="G22" s="53">
        <v>789</v>
      </c>
      <c r="H22" s="54"/>
      <c r="I22" s="53"/>
      <c r="J22" s="54">
        <v>717</v>
      </c>
      <c r="K22" s="51">
        <v>5</v>
      </c>
      <c r="L22" s="58" t="s">
        <v>40</v>
      </c>
      <c r="M22" s="66"/>
      <c r="N22" s="66"/>
      <c r="O22" s="66"/>
      <c r="P22" s="67"/>
      <c r="Q22" s="49">
        <v>12</v>
      </c>
    </row>
    <row r="23" spans="1:17" ht="16.5">
      <c r="A23" s="18"/>
      <c r="B23" s="18"/>
      <c r="C23" s="18"/>
      <c r="D23" s="18"/>
      <c r="E23" s="19"/>
      <c r="F23" s="19" t="s">
        <v>41</v>
      </c>
      <c r="G23" s="69">
        <f>SUM(G17:H22)</f>
        <v>4327</v>
      </c>
      <c r="H23" s="70"/>
      <c r="I23" s="69">
        <f>SUM(I17:J22)</f>
        <v>4472</v>
      </c>
      <c r="J23" s="70">
        <f>SUM(I17:J22)</f>
        <v>4472</v>
      </c>
      <c r="K23" s="20" t="s">
        <v>42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-145</v>
      </c>
      <c r="B25" s="36">
        <f>IF(G23=0,0,AVERAGE(G17:H22))</f>
        <v>721.1666666666666</v>
      </c>
      <c r="F25" s="5" t="s">
        <v>43</v>
      </c>
      <c r="G25" s="41">
        <f>SUM(F17:F22)</f>
        <v>28</v>
      </c>
      <c r="H25" s="42"/>
      <c r="I25" s="42"/>
      <c r="J25" s="41">
        <f>SUM(K17:K22)</f>
        <v>50</v>
      </c>
      <c r="K25" s="4" t="s">
        <v>44</v>
      </c>
      <c r="L25" s="4"/>
      <c r="P25" s="35">
        <f>IF(I23=0,0,AVERAGE(I17:J22))</f>
        <v>745.3333333333334</v>
      </c>
      <c r="Q25" s="34">
        <f>I23-G23</f>
        <v>145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45</v>
      </c>
      <c r="B27" s="33" t="s">
        <v>46</v>
      </c>
      <c r="F27" s="5" t="s">
        <v>47</v>
      </c>
      <c r="G27" s="41">
        <v>0</v>
      </c>
      <c r="H27" s="42"/>
      <c r="I27" s="42"/>
      <c r="J27" s="41">
        <v>3</v>
      </c>
      <c r="K27" s="4" t="s">
        <v>48</v>
      </c>
      <c r="L27" s="4"/>
      <c r="P27" s="32" t="s">
        <v>45</v>
      </c>
      <c r="Q27" s="33" t="s">
        <v>46</v>
      </c>
    </row>
    <row r="28" spans="1:17" ht="18" customHeight="1">
      <c r="A28" s="4" t="s">
        <v>49</v>
      </c>
      <c r="B28" s="4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50</v>
      </c>
      <c r="B30" s="4"/>
      <c r="C30" s="4"/>
      <c r="D30" s="71"/>
      <c r="E30" s="71" t="s">
        <v>51</v>
      </c>
      <c r="F30" s="71"/>
      <c r="G30" s="71"/>
      <c r="H30" s="28"/>
      <c r="I30" s="28"/>
      <c r="J30" s="4" t="s">
        <v>50</v>
      </c>
      <c r="M30" s="65"/>
      <c r="N30" s="65"/>
      <c r="O30" s="65" t="s">
        <v>52</v>
      </c>
      <c r="P30" s="65"/>
      <c r="Q30" s="65"/>
    </row>
  </sheetData>
  <printOptions/>
  <pageMargins left="0.75" right="0.48" top="0.21" bottom="1" header="0.16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37</v>
      </c>
      <c r="Q4" s="10"/>
    </row>
    <row r="5" ht="3" customHeight="1">
      <c r="M5" s="11"/>
    </row>
    <row r="6" spans="1:17" ht="12.75" customHeight="1">
      <c r="A6" s="4" t="s">
        <v>53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10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5" t="s">
        <v>145</v>
      </c>
      <c r="D8" s="55"/>
      <c r="E8" s="55"/>
      <c r="F8" s="55"/>
      <c r="G8" s="55"/>
      <c r="H8" s="55"/>
      <c r="I8" s="55"/>
      <c r="J8" s="55"/>
      <c r="K8" s="55"/>
      <c r="L8" s="55"/>
      <c r="M8" s="56"/>
      <c r="N8" s="27"/>
      <c r="O8" s="4" t="s">
        <v>8</v>
      </c>
      <c r="P8" s="74"/>
      <c r="Q8" s="57" t="s">
        <v>152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27"/>
      <c r="C10" s="72" t="s">
        <v>11</v>
      </c>
      <c r="D10" s="63"/>
      <c r="E10" s="63"/>
      <c r="F10" s="63"/>
      <c r="G10" s="63"/>
      <c r="H10" s="39"/>
      <c r="I10" s="27"/>
      <c r="J10" s="8" t="s">
        <v>12</v>
      </c>
      <c r="K10" s="27"/>
      <c r="L10" s="72" t="s">
        <v>153</v>
      </c>
      <c r="M10" s="63"/>
      <c r="N10" s="63"/>
      <c r="O10" s="63"/>
      <c r="P10" s="63"/>
      <c r="Q10" s="63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73" t="s">
        <v>15</v>
      </c>
      <c r="D12" s="52"/>
      <c r="E12" s="52"/>
      <c r="F12" s="52"/>
      <c r="G12" s="52"/>
      <c r="H12" s="40"/>
      <c r="I12" s="28"/>
      <c r="J12" s="8" t="s">
        <v>16</v>
      </c>
      <c r="K12" s="28"/>
      <c r="L12" s="73" t="s">
        <v>73</v>
      </c>
      <c r="M12" s="52"/>
      <c r="N12" s="52"/>
      <c r="O12" s="52"/>
      <c r="P12" s="52"/>
      <c r="Q12" s="52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3"/>
      <c r="B14" s="73" t="s">
        <v>18</v>
      </c>
      <c r="C14" s="52"/>
      <c r="D14" s="52"/>
      <c r="E14" s="29" t="s">
        <v>19</v>
      </c>
      <c r="F14" s="74"/>
      <c r="G14" s="64" t="s">
        <v>20</v>
      </c>
      <c r="H14" s="39"/>
      <c r="I14" s="27"/>
      <c r="J14" s="73" t="s">
        <v>74</v>
      </c>
      <c r="K14" s="73"/>
      <c r="L14" s="52"/>
      <c r="M14" s="52"/>
      <c r="N14" s="27"/>
      <c r="O14" s="29" t="s">
        <v>19</v>
      </c>
      <c r="P14" s="74"/>
      <c r="Q14" s="64" t="s">
        <v>75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23</v>
      </c>
      <c r="B16" s="61" t="s">
        <v>24</v>
      </c>
      <c r="C16" s="62"/>
      <c r="D16" s="62"/>
      <c r="E16" s="17"/>
      <c r="F16" s="17" t="s">
        <v>25</v>
      </c>
      <c r="G16" s="61" t="s">
        <v>26</v>
      </c>
      <c r="H16" s="17"/>
      <c r="I16" s="61"/>
      <c r="J16" s="17" t="s">
        <v>26</v>
      </c>
      <c r="K16" s="17" t="s">
        <v>25</v>
      </c>
      <c r="L16" s="61" t="s">
        <v>27</v>
      </c>
      <c r="M16" s="62"/>
      <c r="N16" s="62"/>
      <c r="O16" s="62"/>
      <c r="P16" s="17"/>
      <c r="Q16" s="14" t="s">
        <v>28</v>
      </c>
    </row>
    <row r="17" spans="1:17" ht="16.5" customHeight="1">
      <c r="A17" s="45">
        <v>7</v>
      </c>
      <c r="B17" s="58" t="s">
        <v>154</v>
      </c>
      <c r="C17" s="59"/>
      <c r="D17" s="59"/>
      <c r="E17" s="60"/>
      <c r="F17" s="50">
        <v>2</v>
      </c>
      <c r="G17" s="53">
        <v>627</v>
      </c>
      <c r="H17" s="54"/>
      <c r="I17" s="53"/>
      <c r="J17" s="54">
        <v>731.01</v>
      </c>
      <c r="K17" s="51">
        <v>11</v>
      </c>
      <c r="L17" s="58" t="s">
        <v>155</v>
      </c>
      <c r="M17" s="59"/>
      <c r="N17" s="59"/>
      <c r="O17" s="59"/>
      <c r="P17" s="60"/>
      <c r="Q17" s="45">
        <v>10</v>
      </c>
    </row>
    <row r="18" spans="1:17" ht="16.5" customHeight="1">
      <c r="A18" s="45">
        <v>8</v>
      </c>
      <c r="B18" s="58" t="s">
        <v>31</v>
      </c>
      <c r="C18" s="59"/>
      <c r="D18" s="59"/>
      <c r="E18" s="60"/>
      <c r="F18" s="50">
        <v>9</v>
      </c>
      <c r="G18" s="53">
        <v>701</v>
      </c>
      <c r="H18" s="54"/>
      <c r="I18" s="53"/>
      <c r="J18" s="54">
        <v>731</v>
      </c>
      <c r="K18" s="51">
        <v>10</v>
      </c>
      <c r="L18" s="58" t="s">
        <v>156</v>
      </c>
      <c r="M18" s="59"/>
      <c r="N18" s="59"/>
      <c r="O18" s="59"/>
      <c r="P18" s="60"/>
      <c r="Q18" s="45">
        <v>11</v>
      </c>
    </row>
    <row r="19" spans="1:17" ht="16.5" customHeight="1">
      <c r="A19" s="45">
        <v>10</v>
      </c>
      <c r="B19" s="58" t="s">
        <v>35</v>
      </c>
      <c r="C19" s="59"/>
      <c r="D19" s="59"/>
      <c r="E19" s="60"/>
      <c r="F19" s="50">
        <v>4</v>
      </c>
      <c r="G19" s="53">
        <v>678</v>
      </c>
      <c r="H19" s="54"/>
      <c r="I19" s="53"/>
      <c r="J19" s="54">
        <v>684</v>
      </c>
      <c r="K19" s="51">
        <v>5</v>
      </c>
      <c r="L19" s="58" t="s">
        <v>76</v>
      </c>
      <c r="M19" s="59"/>
      <c r="N19" s="59"/>
      <c r="O19" s="59"/>
      <c r="P19" s="60"/>
      <c r="Q19" s="44">
        <v>13</v>
      </c>
    </row>
    <row r="20" spans="1:17" ht="16.5" customHeight="1">
      <c r="A20" s="46">
        <v>15</v>
      </c>
      <c r="B20" s="58" t="s">
        <v>105</v>
      </c>
      <c r="C20" s="59"/>
      <c r="D20" s="59"/>
      <c r="E20" s="60"/>
      <c r="F20" s="50">
        <v>6</v>
      </c>
      <c r="G20" s="53">
        <v>695</v>
      </c>
      <c r="H20" s="54"/>
      <c r="I20" s="53"/>
      <c r="J20" s="54">
        <v>696</v>
      </c>
      <c r="K20" s="51">
        <v>7</v>
      </c>
      <c r="L20" s="58" t="s">
        <v>78</v>
      </c>
      <c r="M20" s="59"/>
      <c r="N20" s="59"/>
      <c r="O20" s="59"/>
      <c r="P20" s="60"/>
      <c r="Q20" s="45">
        <v>15</v>
      </c>
    </row>
    <row r="21" spans="1:17" ht="16.5" customHeight="1">
      <c r="A21" s="46">
        <v>16</v>
      </c>
      <c r="B21" s="58" t="s">
        <v>61</v>
      </c>
      <c r="C21" s="59"/>
      <c r="D21" s="59"/>
      <c r="E21" s="60"/>
      <c r="F21" s="50">
        <v>3</v>
      </c>
      <c r="G21" s="53">
        <v>658</v>
      </c>
      <c r="H21" s="54"/>
      <c r="I21" s="53"/>
      <c r="J21" s="54">
        <v>700</v>
      </c>
      <c r="K21" s="51">
        <v>8</v>
      </c>
      <c r="L21" s="58" t="s">
        <v>79</v>
      </c>
      <c r="M21" s="59"/>
      <c r="N21" s="59"/>
      <c r="O21" s="59"/>
      <c r="P21" s="60"/>
      <c r="Q21" s="45">
        <v>16</v>
      </c>
    </row>
    <row r="22" spans="1:17" ht="16.5" customHeight="1">
      <c r="A22" s="47">
        <v>20</v>
      </c>
      <c r="B22" s="58" t="s">
        <v>148</v>
      </c>
      <c r="C22" s="59"/>
      <c r="D22" s="59"/>
      <c r="E22" s="60"/>
      <c r="F22" s="50">
        <v>1</v>
      </c>
      <c r="G22" s="53">
        <v>612</v>
      </c>
      <c r="H22" s="54"/>
      <c r="I22" s="53"/>
      <c r="J22" s="54">
        <v>771</v>
      </c>
      <c r="K22" s="51">
        <v>12</v>
      </c>
      <c r="L22" s="58" t="s">
        <v>157</v>
      </c>
      <c r="M22" s="66"/>
      <c r="N22" s="66"/>
      <c r="O22" s="66"/>
      <c r="P22" s="67"/>
      <c r="Q22" s="47">
        <v>41</v>
      </c>
    </row>
    <row r="23" spans="1:17" ht="16.5">
      <c r="A23" s="18"/>
      <c r="B23" s="18"/>
      <c r="C23" s="18"/>
      <c r="D23" s="18"/>
      <c r="E23" s="19"/>
      <c r="F23" s="19" t="s">
        <v>41</v>
      </c>
      <c r="G23" s="69">
        <f>SUM(G17:H22)</f>
        <v>3971</v>
      </c>
      <c r="H23" s="70"/>
      <c r="I23" s="69">
        <f>SUM(I17:J22)</f>
        <v>4313.01</v>
      </c>
      <c r="J23" s="70">
        <f>SUM(I17:J22)</f>
        <v>4313.01</v>
      </c>
      <c r="K23" s="20" t="s">
        <v>42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-342.0100000000002</v>
      </c>
      <c r="B25" s="36">
        <f>IF(G23=0,0,AVERAGE(G17:H22))</f>
        <v>661.8333333333334</v>
      </c>
      <c r="F25" s="5" t="s">
        <v>43</v>
      </c>
      <c r="G25" s="41">
        <f>SUM(F17:F22)</f>
        <v>25</v>
      </c>
      <c r="H25" s="42"/>
      <c r="I25" s="42"/>
      <c r="J25" s="41">
        <f>SUM(K17:K22)</f>
        <v>53</v>
      </c>
      <c r="K25" s="4" t="s">
        <v>44</v>
      </c>
      <c r="L25" s="4"/>
      <c r="P25" s="35">
        <f>IF(I23=0,0,AVERAGE(I17:J22))</f>
        <v>718.835</v>
      </c>
      <c r="Q25" s="34">
        <f>I23-G23</f>
        <v>342.0100000000002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45</v>
      </c>
      <c r="B27" s="33" t="s">
        <v>46</v>
      </c>
      <c r="F27" s="5" t="s">
        <v>47</v>
      </c>
      <c r="G27" s="41">
        <v>0</v>
      </c>
      <c r="H27" s="42"/>
      <c r="I27" s="42"/>
      <c r="J27" s="41">
        <v>3</v>
      </c>
      <c r="K27" s="4" t="s">
        <v>48</v>
      </c>
      <c r="L27" s="4"/>
      <c r="P27" s="32" t="s">
        <v>45</v>
      </c>
      <c r="Q27" s="33" t="s">
        <v>46</v>
      </c>
    </row>
    <row r="28" spans="1:17" ht="18" customHeight="1">
      <c r="A28" s="4" t="s">
        <v>49</v>
      </c>
      <c r="B28" s="4"/>
      <c r="C28" s="68"/>
      <c r="D28" s="68"/>
      <c r="E28" s="68"/>
      <c r="F28" s="68"/>
      <c r="G28" s="68"/>
      <c r="H28" s="52" t="s">
        <v>158</v>
      </c>
      <c r="I28" s="68"/>
      <c r="J28" s="68"/>
      <c r="K28" s="68"/>
      <c r="L28" s="68"/>
      <c r="M28" s="68"/>
      <c r="N28" s="68"/>
      <c r="O28" s="68"/>
      <c r="P28" s="68"/>
      <c r="Q28" s="68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50</v>
      </c>
      <c r="B30" s="4"/>
      <c r="C30" s="4"/>
      <c r="D30" s="76"/>
      <c r="E30" s="76" t="s">
        <v>51</v>
      </c>
      <c r="F30" s="76"/>
      <c r="G30" s="76"/>
      <c r="H30" s="28"/>
      <c r="I30" s="28"/>
      <c r="J30" s="4" t="s">
        <v>50</v>
      </c>
      <c r="M30" s="76"/>
      <c r="N30" s="76"/>
      <c r="O30" s="76"/>
      <c r="P30" s="76"/>
      <c r="Q30" s="76"/>
    </row>
  </sheetData>
  <printOptions/>
  <pageMargins left="0.92" right="0.38" top="0.22" bottom="1" header="0.14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42</v>
      </c>
      <c r="Q4" s="10"/>
    </row>
    <row r="5" ht="3" customHeight="1">
      <c r="M5" s="11"/>
    </row>
    <row r="6" spans="1:17" ht="12.75" customHeight="1">
      <c r="A6" s="4" t="s">
        <v>151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11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7" t="s">
        <v>159</v>
      </c>
      <c r="D8" s="55"/>
      <c r="E8" s="55"/>
      <c r="F8" s="55"/>
      <c r="G8" s="55"/>
      <c r="H8" s="55"/>
      <c r="I8" s="55"/>
      <c r="J8" s="55"/>
      <c r="K8" s="55"/>
      <c r="L8" s="55"/>
      <c r="M8" s="56"/>
      <c r="N8" s="27"/>
      <c r="O8" s="4" t="s">
        <v>8</v>
      </c>
      <c r="P8" s="74"/>
      <c r="Q8" s="57" t="s">
        <v>160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27"/>
      <c r="C10" s="72" t="s">
        <v>87</v>
      </c>
      <c r="D10" s="63"/>
      <c r="E10" s="63"/>
      <c r="F10" s="63"/>
      <c r="G10" s="63"/>
      <c r="H10" s="39"/>
      <c r="I10" s="27"/>
      <c r="J10" s="8" t="s">
        <v>12</v>
      </c>
      <c r="K10" s="27"/>
      <c r="L10" s="72" t="s">
        <v>11</v>
      </c>
      <c r="M10" s="63"/>
      <c r="N10" s="63"/>
      <c r="O10" s="63"/>
      <c r="P10" s="63"/>
      <c r="Q10" s="63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73" t="s">
        <v>88</v>
      </c>
      <c r="D12" s="52"/>
      <c r="E12" s="52"/>
      <c r="F12" s="52"/>
      <c r="G12" s="52"/>
      <c r="H12" s="40"/>
      <c r="I12" s="28"/>
      <c r="J12" s="8" t="s">
        <v>16</v>
      </c>
      <c r="K12" s="28"/>
      <c r="L12" s="73" t="s">
        <v>15</v>
      </c>
      <c r="M12" s="52"/>
      <c r="N12" s="52"/>
      <c r="O12" s="52"/>
      <c r="P12" s="52"/>
      <c r="Q12" s="52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3" t="s">
        <v>89</v>
      </c>
      <c r="B14" s="73"/>
      <c r="C14" s="52"/>
      <c r="D14" s="52"/>
      <c r="E14" s="29" t="s">
        <v>19</v>
      </c>
      <c r="F14" s="74"/>
      <c r="G14" s="64" t="s">
        <v>90</v>
      </c>
      <c r="H14" s="39"/>
      <c r="I14" s="27"/>
      <c r="J14" s="73"/>
      <c r="K14" s="73" t="s">
        <v>18</v>
      </c>
      <c r="L14" s="52"/>
      <c r="M14" s="52"/>
      <c r="N14" s="27"/>
      <c r="O14" s="29" t="s">
        <v>19</v>
      </c>
      <c r="P14" s="74"/>
      <c r="Q14" s="64" t="s">
        <v>20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23</v>
      </c>
      <c r="B16" s="61" t="s">
        <v>24</v>
      </c>
      <c r="C16" s="62"/>
      <c r="D16" s="62"/>
      <c r="E16" s="17"/>
      <c r="F16" s="17" t="s">
        <v>25</v>
      </c>
      <c r="G16" s="61" t="s">
        <v>26</v>
      </c>
      <c r="H16" s="17"/>
      <c r="I16" s="61"/>
      <c r="J16" s="17" t="s">
        <v>26</v>
      </c>
      <c r="K16" s="17" t="s">
        <v>25</v>
      </c>
      <c r="L16" s="61" t="s">
        <v>27</v>
      </c>
      <c r="M16" s="62"/>
      <c r="N16" s="62"/>
      <c r="O16" s="62"/>
      <c r="P16" s="17"/>
      <c r="Q16" s="14" t="s">
        <v>28</v>
      </c>
    </row>
    <row r="17" spans="1:17" ht="16.5" customHeight="1">
      <c r="A17" s="48">
        <v>11</v>
      </c>
      <c r="B17" s="58" t="s">
        <v>91</v>
      </c>
      <c r="C17" s="59"/>
      <c r="D17" s="59"/>
      <c r="E17" s="60"/>
      <c r="F17" s="50">
        <v>10</v>
      </c>
      <c r="G17" s="53">
        <v>717</v>
      </c>
      <c r="H17" s="54"/>
      <c r="I17" s="53"/>
      <c r="J17" s="54">
        <v>649</v>
      </c>
      <c r="K17" s="51">
        <v>1</v>
      </c>
      <c r="L17" s="58" t="s">
        <v>154</v>
      </c>
      <c r="M17" s="59"/>
      <c r="N17" s="59"/>
      <c r="O17" s="59"/>
      <c r="P17" s="60"/>
      <c r="Q17" s="45">
        <v>7</v>
      </c>
    </row>
    <row r="18" spans="1:17" ht="16.5" customHeight="1">
      <c r="A18" s="48">
        <v>5</v>
      </c>
      <c r="B18" s="58" t="s">
        <v>161</v>
      </c>
      <c r="C18" s="59"/>
      <c r="D18" s="59"/>
      <c r="E18" s="60"/>
      <c r="F18" s="50">
        <v>12</v>
      </c>
      <c r="G18" s="53">
        <v>764</v>
      </c>
      <c r="H18" s="54"/>
      <c r="I18" s="53"/>
      <c r="J18" s="54">
        <v>692</v>
      </c>
      <c r="K18" s="51">
        <v>6</v>
      </c>
      <c r="L18" s="58" t="s">
        <v>162</v>
      </c>
      <c r="M18" s="59"/>
      <c r="N18" s="59"/>
      <c r="O18" s="59"/>
      <c r="P18" s="60"/>
      <c r="Q18" s="45">
        <v>17</v>
      </c>
    </row>
    <row r="19" spans="1:17" ht="16.5" customHeight="1">
      <c r="A19" s="48">
        <v>8</v>
      </c>
      <c r="B19" s="58" t="s">
        <v>93</v>
      </c>
      <c r="C19" s="59"/>
      <c r="D19" s="59"/>
      <c r="E19" s="60"/>
      <c r="F19" s="50">
        <v>8</v>
      </c>
      <c r="G19" s="53">
        <v>709</v>
      </c>
      <c r="H19" s="54"/>
      <c r="I19" s="53"/>
      <c r="J19" s="54">
        <v>680</v>
      </c>
      <c r="K19" s="51">
        <v>5</v>
      </c>
      <c r="L19" s="58" t="s">
        <v>35</v>
      </c>
      <c r="M19" s="59"/>
      <c r="N19" s="59"/>
      <c r="O19" s="59"/>
      <c r="P19" s="60"/>
      <c r="Q19" s="45">
        <v>10</v>
      </c>
    </row>
    <row r="20" spans="1:17" ht="16.5" customHeight="1">
      <c r="A20" s="48">
        <v>12</v>
      </c>
      <c r="B20" s="58" t="s">
        <v>94</v>
      </c>
      <c r="C20" s="59"/>
      <c r="D20" s="59"/>
      <c r="E20" s="60"/>
      <c r="F20" s="50">
        <v>2</v>
      </c>
      <c r="G20" s="53">
        <v>659</v>
      </c>
      <c r="H20" s="54"/>
      <c r="I20" s="53"/>
      <c r="J20" s="54">
        <v>680</v>
      </c>
      <c r="K20" s="51">
        <v>4</v>
      </c>
      <c r="L20" s="58" t="s">
        <v>105</v>
      </c>
      <c r="M20" s="59"/>
      <c r="N20" s="59"/>
      <c r="O20" s="59"/>
      <c r="P20" s="60"/>
      <c r="Q20" s="46">
        <v>15</v>
      </c>
    </row>
    <row r="21" spans="1:17" ht="16.5" customHeight="1">
      <c r="A21" s="48">
        <v>13</v>
      </c>
      <c r="B21" s="58" t="s">
        <v>95</v>
      </c>
      <c r="C21" s="59"/>
      <c r="D21" s="59"/>
      <c r="E21" s="60"/>
      <c r="F21" s="50">
        <v>11</v>
      </c>
      <c r="G21" s="53">
        <v>723</v>
      </c>
      <c r="H21" s="54"/>
      <c r="I21" s="53"/>
      <c r="J21" s="54">
        <v>715</v>
      </c>
      <c r="K21" s="51">
        <v>9</v>
      </c>
      <c r="L21" s="58" t="s">
        <v>163</v>
      </c>
      <c r="M21" s="59"/>
      <c r="N21" s="59"/>
      <c r="O21" s="59"/>
      <c r="P21" s="60"/>
      <c r="Q21" s="46">
        <v>25</v>
      </c>
    </row>
    <row r="22" spans="1:17" ht="16.5" customHeight="1">
      <c r="A22" s="49">
        <v>10</v>
      </c>
      <c r="B22" s="58" t="s">
        <v>164</v>
      </c>
      <c r="C22" s="59"/>
      <c r="D22" s="59"/>
      <c r="E22" s="60"/>
      <c r="F22" s="50">
        <v>3</v>
      </c>
      <c r="G22" s="53">
        <v>667</v>
      </c>
      <c r="H22" s="54"/>
      <c r="I22" s="53"/>
      <c r="J22" s="54">
        <v>705</v>
      </c>
      <c r="K22" s="51">
        <v>7</v>
      </c>
      <c r="L22" s="58" t="s">
        <v>33</v>
      </c>
      <c r="M22" s="66"/>
      <c r="N22" s="66"/>
      <c r="O22" s="66"/>
      <c r="P22" s="67"/>
      <c r="Q22" s="47">
        <v>9</v>
      </c>
    </row>
    <row r="23" spans="1:17" ht="16.5">
      <c r="A23" s="18"/>
      <c r="B23" s="18"/>
      <c r="C23" s="18"/>
      <c r="D23" s="18"/>
      <c r="E23" s="19"/>
      <c r="F23" s="19" t="s">
        <v>41</v>
      </c>
      <c r="G23" s="69">
        <f>SUM(G17:H22)</f>
        <v>4239</v>
      </c>
      <c r="H23" s="70"/>
      <c r="I23" s="69">
        <f>SUM(I17:J22)</f>
        <v>4121</v>
      </c>
      <c r="J23" s="70">
        <f>SUM(I17:J22)</f>
        <v>4121</v>
      </c>
      <c r="K23" s="20" t="s">
        <v>42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118</v>
      </c>
      <c r="B25" s="36">
        <f>IF(G23=0,0,AVERAGE(G17:H22))</f>
        <v>706.5</v>
      </c>
      <c r="F25" s="5" t="s">
        <v>43</v>
      </c>
      <c r="G25" s="41">
        <f>SUM(F17:F22)</f>
        <v>46</v>
      </c>
      <c r="H25" s="42"/>
      <c r="I25" s="42"/>
      <c r="J25" s="41">
        <f>SUM(K17:K22)</f>
        <v>32</v>
      </c>
      <c r="K25" s="4" t="s">
        <v>44</v>
      </c>
      <c r="L25" s="4"/>
      <c r="P25" s="35">
        <f>IF(I23=0,0,AVERAGE(I17:J22))</f>
        <v>686.8333333333334</v>
      </c>
      <c r="Q25" s="34">
        <f>I23-G23</f>
        <v>-118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45</v>
      </c>
      <c r="B27" s="33" t="s">
        <v>46</v>
      </c>
      <c r="F27" s="5" t="s">
        <v>47</v>
      </c>
      <c r="G27" s="41">
        <v>2</v>
      </c>
      <c r="H27" s="42"/>
      <c r="I27" s="42"/>
      <c r="J27" s="41">
        <v>1</v>
      </c>
      <c r="K27" s="4" t="s">
        <v>48</v>
      </c>
      <c r="L27" s="4"/>
      <c r="P27" s="32" t="s">
        <v>45</v>
      </c>
      <c r="Q27" s="33" t="s">
        <v>46</v>
      </c>
    </row>
    <row r="28" spans="1:17" ht="18" customHeight="1">
      <c r="A28" s="4" t="s">
        <v>49</v>
      </c>
      <c r="B28" s="4"/>
      <c r="C28" s="68"/>
      <c r="D28" s="68"/>
      <c r="E28" s="68"/>
      <c r="F28" s="68"/>
      <c r="G28" s="68"/>
      <c r="H28" s="52"/>
      <c r="I28" s="68"/>
      <c r="J28" s="68"/>
      <c r="K28" s="68"/>
      <c r="L28" s="68"/>
      <c r="M28" s="68"/>
      <c r="N28" s="68"/>
      <c r="O28" s="68"/>
      <c r="P28" s="68"/>
      <c r="Q28" s="68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50</v>
      </c>
      <c r="B30" s="4"/>
      <c r="C30" s="4"/>
      <c r="D30" s="76"/>
      <c r="E30" s="76" t="s">
        <v>97</v>
      </c>
      <c r="F30" s="76"/>
      <c r="G30" s="76"/>
      <c r="H30" s="28"/>
      <c r="I30" s="28"/>
      <c r="J30" s="4" t="s">
        <v>50</v>
      </c>
      <c r="M30" s="76"/>
      <c r="N30" s="76"/>
      <c r="O30" s="76" t="s">
        <v>165</v>
      </c>
      <c r="P30" s="76"/>
      <c r="Q30" s="76"/>
    </row>
  </sheetData>
  <printOptions/>
  <pageMargins left="0.92" right="0.38" top="0.22" bottom="1" header="0.14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45</v>
      </c>
      <c r="Q4" s="10"/>
    </row>
    <row r="5" ht="3" customHeight="1">
      <c r="M5" s="11"/>
    </row>
    <row r="6" spans="1:17" ht="12.75" customHeight="1">
      <c r="A6" s="4" t="s">
        <v>151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12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8" t="s">
        <v>166</v>
      </c>
      <c r="D8" s="78"/>
      <c r="E8" s="78"/>
      <c r="F8" s="78"/>
      <c r="G8" s="78"/>
      <c r="H8" s="78"/>
      <c r="I8" s="78"/>
      <c r="J8" s="78"/>
      <c r="K8" s="78"/>
      <c r="L8" s="78"/>
      <c r="M8" s="79"/>
      <c r="N8" s="27"/>
      <c r="O8" s="4" t="s">
        <v>8</v>
      </c>
      <c r="P8" s="74"/>
      <c r="Q8" s="57" t="s">
        <v>167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27"/>
      <c r="C10" s="72" t="s">
        <v>11</v>
      </c>
      <c r="D10" s="63"/>
      <c r="E10" s="63"/>
      <c r="F10" s="63"/>
      <c r="G10" s="63"/>
      <c r="H10" s="39"/>
      <c r="I10" s="27"/>
      <c r="J10" s="8" t="s">
        <v>12</v>
      </c>
      <c r="K10" s="27"/>
      <c r="L10" s="72" t="s">
        <v>100</v>
      </c>
      <c r="M10" s="63"/>
      <c r="N10" s="63"/>
      <c r="O10" s="63"/>
      <c r="P10" s="63"/>
      <c r="Q10" s="63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73" t="s">
        <v>15</v>
      </c>
      <c r="D12" s="52"/>
      <c r="E12" s="52"/>
      <c r="F12" s="52"/>
      <c r="G12" s="52"/>
      <c r="H12" s="40"/>
      <c r="I12" s="28"/>
      <c r="J12" s="8" t="s">
        <v>16</v>
      </c>
      <c r="K12" s="28"/>
      <c r="L12" s="73" t="s">
        <v>101</v>
      </c>
      <c r="M12" s="52"/>
      <c r="N12" s="52"/>
      <c r="O12" s="52"/>
      <c r="P12" s="52"/>
      <c r="Q12" s="52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3"/>
      <c r="B14" s="73" t="s">
        <v>18</v>
      </c>
      <c r="C14" s="52"/>
      <c r="D14" s="52"/>
      <c r="E14" s="29" t="s">
        <v>19</v>
      </c>
      <c r="F14" s="74"/>
      <c r="G14" s="64" t="s">
        <v>20</v>
      </c>
      <c r="H14" s="39"/>
      <c r="I14" s="27"/>
      <c r="J14" s="73"/>
      <c r="K14" s="73" t="s">
        <v>102</v>
      </c>
      <c r="L14" s="52"/>
      <c r="M14" s="52"/>
      <c r="N14" s="27"/>
      <c r="O14" s="29" t="s">
        <v>19</v>
      </c>
      <c r="P14" s="74"/>
      <c r="Q14" s="64" t="s">
        <v>103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23</v>
      </c>
      <c r="B16" s="61" t="s">
        <v>24</v>
      </c>
      <c r="C16" s="62"/>
      <c r="D16" s="62"/>
      <c r="E16" s="17"/>
      <c r="F16" s="17" t="s">
        <v>25</v>
      </c>
      <c r="G16" s="61" t="s">
        <v>26</v>
      </c>
      <c r="H16" s="17"/>
      <c r="I16" s="61"/>
      <c r="J16" s="17" t="s">
        <v>26</v>
      </c>
      <c r="K16" s="17" t="s">
        <v>25</v>
      </c>
      <c r="L16" s="61" t="s">
        <v>27</v>
      </c>
      <c r="M16" s="62"/>
      <c r="N16" s="62"/>
      <c r="O16" s="62"/>
      <c r="P16" s="17"/>
      <c r="Q16" s="14" t="s">
        <v>28</v>
      </c>
    </row>
    <row r="17" spans="1:17" ht="16.5" customHeight="1">
      <c r="A17" s="48">
        <v>7</v>
      </c>
      <c r="B17" s="58" t="s">
        <v>154</v>
      </c>
      <c r="C17" s="59"/>
      <c r="D17" s="59"/>
      <c r="E17" s="60"/>
      <c r="F17" s="50">
        <v>3</v>
      </c>
      <c r="G17" s="53">
        <v>661</v>
      </c>
      <c r="H17" s="54"/>
      <c r="I17" s="53"/>
      <c r="J17" s="54">
        <v>731</v>
      </c>
      <c r="K17" s="51">
        <v>9</v>
      </c>
      <c r="L17" s="58" t="s">
        <v>168</v>
      </c>
      <c r="M17" s="59"/>
      <c r="N17" s="59"/>
      <c r="O17" s="59"/>
      <c r="P17" s="60"/>
      <c r="Q17" s="44">
        <v>5</v>
      </c>
    </row>
    <row r="18" spans="1:17" ht="16.5" customHeight="1">
      <c r="A18" s="48">
        <v>9</v>
      </c>
      <c r="B18" s="58" t="s">
        <v>33</v>
      </c>
      <c r="C18" s="59"/>
      <c r="D18" s="59"/>
      <c r="E18" s="60"/>
      <c r="F18" s="50">
        <v>4</v>
      </c>
      <c r="G18" s="53">
        <v>704</v>
      </c>
      <c r="H18" s="54"/>
      <c r="I18" s="53"/>
      <c r="J18" s="54">
        <v>729</v>
      </c>
      <c r="K18" s="51">
        <v>7</v>
      </c>
      <c r="L18" s="58" t="s">
        <v>106</v>
      </c>
      <c r="M18" s="59"/>
      <c r="N18" s="59"/>
      <c r="O18" s="59"/>
      <c r="P18" s="60"/>
      <c r="Q18" s="45">
        <v>7</v>
      </c>
    </row>
    <row r="19" spans="1:17" ht="16.5" customHeight="1">
      <c r="A19" s="48">
        <v>10</v>
      </c>
      <c r="B19" s="58" t="s">
        <v>35</v>
      </c>
      <c r="C19" s="59"/>
      <c r="D19" s="59"/>
      <c r="E19" s="60"/>
      <c r="F19" s="50">
        <v>8</v>
      </c>
      <c r="G19" s="53">
        <v>731</v>
      </c>
      <c r="H19" s="54"/>
      <c r="I19" s="53"/>
      <c r="J19" s="54">
        <v>725</v>
      </c>
      <c r="K19" s="51">
        <v>6</v>
      </c>
      <c r="L19" s="58" t="s">
        <v>107</v>
      </c>
      <c r="M19" s="59"/>
      <c r="N19" s="59"/>
      <c r="O19" s="59"/>
      <c r="P19" s="60"/>
      <c r="Q19" s="45">
        <v>8</v>
      </c>
    </row>
    <row r="20" spans="1:17" ht="16.5" customHeight="1">
      <c r="A20" s="48">
        <v>16</v>
      </c>
      <c r="B20" s="58" t="s">
        <v>61</v>
      </c>
      <c r="C20" s="59"/>
      <c r="D20" s="59"/>
      <c r="E20" s="60"/>
      <c r="F20" s="50">
        <v>2</v>
      </c>
      <c r="G20" s="53">
        <v>660.99</v>
      </c>
      <c r="H20" s="54"/>
      <c r="I20" s="53"/>
      <c r="J20" s="54">
        <v>738</v>
      </c>
      <c r="K20" s="51">
        <v>10</v>
      </c>
      <c r="L20" s="58" t="s">
        <v>109</v>
      </c>
      <c r="M20" s="59"/>
      <c r="N20" s="59"/>
      <c r="O20" s="59"/>
      <c r="P20" s="60"/>
      <c r="Q20" s="45">
        <v>11</v>
      </c>
    </row>
    <row r="21" spans="1:17" ht="16.5" customHeight="1">
      <c r="A21" s="48">
        <v>8</v>
      </c>
      <c r="B21" s="58" t="s">
        <v>31</v>
      </c>
      <c r="C21" s="59"/>
      <c r="D21" s="59"/>
      <c r="E21" s="60"/>
      <c r="F21" s="50">
        <v>5</v>
      </c>
      <c r="G21" s="53">
        <v>713</v>
      </c>
      <c r="H21" s="54"/>
      <c r="I21" s="53"/>
      <c r="J21" s="54">
        <v>757</v>
      </c>
      <c r="K21" s="51">
        <v>11</v>
      </c>
      <c r="L21" s="58" t="s">
        <v>110</v>
      </c>
      <c r="M21" s="59"/>
      <c r="N21" s="59"/>
      <c r="O21" s="59"/>
      <c r="P21" s="60"/>
      <c r="Q21" s="45">
        <v>12</v>
      </c>
    </row>
    <row r="22" spans="1:17" ht="16.5" customHeight="1">
      <c r="A22" s="49">
        <v>21</v>
      </c>
      <c r="B22" s="58" t="s">
        <v>169</v>
      </c>
      <c r="C22" s="59"/>
      <c r="D22" s="59"/>
      <c r="E22" s="60"/>
      <c r="F22" s="50">
        <v>1</v>
      </c>
      <c r="G22" s="53">
        <v>602</v>
      </c>
      <c r="H22" s="54"/>
      <c r="I22" s="53"/>
      <c r="J22" s="54">
        <v>774</v>
      </c>
      <c r="K22" s="51">
        <v>12</v>
      </c>
      <c r="L22" s="58" t="s">
        <v>112</v>
      </c>
      <c r="M22" s="66"/>
      <c r="N22" s="66"/>
      <c r="O22" s="66"/>
      <c r="P22" s="67"/>
      <c r="Q22" s="45">
        <v>14</v>
      </c>
    </row>
    <row r="23" spans="1:17" ht="16.5">
      <c r="A23" s="18"/>
      <c r="B23" s="18"/>
      <c r="C23" s="18"/>
      <c r="D23" s="18"/>
      <c r="E23" s="19"/>
      <c r="F23" s="19" t="s">
        <v>41</v>
      </c>
      <c r="G23" s="69">
        <f>SUM(G17:H22)</f>
        <v>4071.99</v>
      </c>
      <c r="H23" s="70"/>
      <c r="I23" s="69">
        <f>SUM(I17:J22)</f>
        <v>4454</v>
      </c>
      <c r="J23" s="70">
        <f>SUM(I17:J22)</f>
        <v>4454</v>
      </c>
      <c r="K23" s="20" t="s">
        <v>42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-382.0100000000002</v>
      </c>
      <c r="B25" s="36">
        <f>IF(G23=0,0,AVERAGE(G17:H22))</f>
        <v>678.665</v>
      </c>
      <c r="F25" s="5" t="s">
        <v>43</v>
      </c>
      <c r="G25" s="41">
        <f>SUM(F17:F22)</f>
        <v>23</v>
      </c>
      <c r="H25" s="42"/>
      <c r="I25" s="42"/>
      <c r="J25" s="41">
        <f>SUM(K17:K22)</f>
        <v>55</v>
      </c>
      <c r="K25" s="4" t="s">
        <v>44</v>
      </c>
      <c r="L25" s="4"/>
      <c r="P25" s="35">
        <f>IF(I23=0,0,AVERAGE(I17:J22))</f>
        <v>742.3333333333334</v>
      </c>
      <c r="Q25" s="34">
        <f>I23-G23</f>
        <v>382.0100000000002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45</v>
      </c>
      <c r="B27" s="33" t="s">
        <v>46</v>
      </c>
      <c r="F27" s="5" t="s">
        <v>47</v>
      </c>
      <c r="G27" s="41">
        <v>0</v>
      </c>
      <c r="H27" s="42"/>
      <c r="I27" s="42"/>
      <c r="J27" s="41">
        <v>3</v>
      </c>
      <c r="K27" s="4" t="s">
        <v>48</v>
      </c>
      <c r="L27" s="4"/>
      <c r="P27" s="32" t="s">
        <v>45</v>
      </c>
      <c r="Q27" s="33" t="s">
        <v>46</v>
      </c>
    </row>
    <row r="28" spans="1:17" ht="18" customHeight="1">
      <c r="A28" s="4" t="s">
        <v>49</v>
      </c>
      <c r="B28" s="4"/>
      <c r="C28" s="68"/>
      <c r="D28" s="68"/>
      <c r="E28" s="68"/>
      <c r="F28" s="68"/>
      <c r="G28" s="68"/>
      <c r="H28" s="52"/>
      <c r="I28" s="68"/>
      <c r="J28" s="68"/>
      <c r="K28" s="68"/>
      <c r="L28" s="68"/>
      <c r="M28" s="68"/>
      <c r="N28" s="68"/>
      <c r="O28" s="68"/>
      <c r="P28" s="68"/>
      <c r="Q28" s="68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50</v>
      </c>
      <c r="B30" s="4"/>
      <c r="C30" s="4"/>
      <c r="D30" s="76"/>
      <c r="E30" s="76" t="s">
        <v>51</v>
      </c>
      <c r="F30" s="76"/>
      <c r="G30" s="76"/>
      <c r="H30" s="28"/>
      <c r="I30" s="28"/>
      <c r="J30" s="4" t="s">
        <v>50</v>
      </c>
      <c r="M30" s="76"/>
      <c r="N30" s="76"/>
      <c r="O30" s="76" t="s">
        <v>170</v>
      </c>
      <c r="P30" s="76"/>
      <c r="Q30" s="76"/>
    </row>
  </sheetData>
  <mergeCells count="1">
    <mergeCell ref="C8:M8"/>
  </mergeCells>
  <printOptions/>
  <pageMargins left="0.92" right="0.38" top="0.22" bottom="1" header="0.14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52</v>
      </c>
      <c r="Q4" s="10"/>
    </row>
    <row r="5" ht="3" customHeight="1">
      <c r="M5" s="11"/>
    </row>
    <row r="6" spans="1:17" ht="12.75" customHeight="1">
      <c r="A6" s="4" t="s">
        <v>151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13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8" t="s">
        <v>171</v>
      </c>
      <c r="D8" s="78"/>
      <c r="E8" s="78"/>
      <c r="F8" s="78"/>
      <c r="G8" s="78"/>
      <c r="H8" s="78"/>
      <c r="I8" s="78"/>
      <c r="J8" s="78"/>
      <c r="K8" s="78"/>
      <c r="L8" s="78"/>
      <c r="M8" s="79"/>
      <c r="N8" s="27"/>
      <c r="O8" s="4" t="s">
        <v>8</v>
      </c>
      <c r="P8" s="74"/>
      <c r="Q8" s="57" t="s">
        <v>172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27"/>
      <c r="C10" s="72" t="s">
        <v>116</v>
      </c>
      <c r="D10" s="63"/>
      <c r="E10" s="63"/>
      <c r="F10" s="63"/>
      <c r="G10" s="63"/>
      <c r="H10" s="39"/>
      <c r="I10" s="27"/>
      <c r="J10" s="8" t="s">
        <v>12</v>
      </c>
      <c r="K10" s="27"/>
      <c r="L10" s="72" t="s">
        <v>11</v>
      </c>
      <c r="M10" s="63"/>
      <c r="N10" s="63"/>
      <c r="O10" s="63"/>
      <c r="P10" s="63"/>
      <c r="Q10" s="63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73" t="s">
        <v>117</v>
      </c>
      <c r="D12" s="52"/>
      <c r="E12" s="52"/>
      <c r="F12" s="52"/>
      <c r="G12" s="52"/>
      <c r="H12" s="40"/>
      <c r="I12" s="28"/>
      <c r="J12" s="8" t="s">
        <v>16</v>
      </c>
      <c r="K12" s="28"/>
      <c r="L12" s="73" t="s">
        <v>15</v>
      </c>
      <c r="M12" s="52"/>
      <c r="N12" s="52"/>
      <c r="O12" s="52"/>
      <c r="P12" s="52"/>
      <c r="Q12" s="52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3"/>
      <c r="B14" s="73" t="s">
        <v>118</v>
      </c>
      <c r="C14" s="52"/>
      <c r="D14" s="52"/>
      <c r="E14" s="29" t="s">
        <v>19</v>
      </c>
      <c r="F14" s="74"/>
      <c r="G14" s="64" t="s">
        <v>119</v>
      </c>
      <c r="H14" s="39"/>
      <c r="I14" s="27"/>
      <c r="J14" s="73"/>
      <c r="K14" s="73" t="s">
        <v>18</v>
      </c>
      <c r="L14" s="52"/>
      <c r="M14" s="52"/>
      <c r="N14" s="27"/>
      <c r="O14" s="29" t="s">
        <v>19</v>
      </c>
      <c r="P14" s="74"/>
      <c r="Q14" s="64" t="s">
        <v>20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23</v>
      </c>
      <c r="B16" s="61" t="s">
        <v>24</v>
      </c>
      <c r="C16" s="62"/>
      <c r="D16" s="62"/>
      <c r="E16" s="17"/>
      <c r="F16" s="17" t="s">
        <v>25</v>
      </c>
      <c r="G16" s="61" t="s">
        <v>26</v>
      </c>
      <c r="H16" s="17"/>
      <c r="I16" s="61"/>
      <c r="J16" s="17" t="s">
        <v>26</v>
      </c>
      <c r="K16" s="17" t="s">
        <v>25</v>
      </c>
      <c r="L16" s="61" t="s">
        <v>27</v>
      </c>
      <c r="M16" s="62"/>
      <c r="N16" s="62"/>
      <c r="O16" s="62"/>
      <c r="P16" s="17"/>
      <c r="Q16" s="14" t="s">
        <v>28</v>
      </c>
    </row>
    <row r="17" spans="1:17" ht="16.5" customHeight="1">
      <c r="A17" s="48">
        <v>7</v>
      </c>
      <c r="B17" s="58" t="s">
        <v>120</v>
      </c>
      <c r="C17" s="59"/>
      <c r="D17" s="59"/>
      <c r="E17" s="60"/>
      <c r="F17" s="50">
        <v>11</v>
      </c>
      <c r="G17" s="53">
        <v>754</v>
      </c>
      <c r="H17" s="54"/>
      <c r="I17" s="53"/>
      <c r="J17" s="54">
        <v>716</v>
      </c>
      <c r="K17" s="51">
        <v>5</v>
      </c>
      <c r="L17" s="58" t="s">
        <v>154</v>
      </c>
      <c r="M17" s="59"/>
      <c r="N17" s="59"/>
      <c r="O17" s="59"/>
      <c r="P17" s="60"/>
      <c r="Q17" s="44">
        <v>7</v>
      </c>
    </row>
    <row r="18" spans="1:17" ht="16.5" customHeight="1">
      <c r="A18" s="48">
        <v>9</v>
      </c>
      <c r="B18" s="58" t="s">
        <v>121</v>
      </c>
      <c r="C18" s="59"/>
      <c r="D18" s="59"/>
      <c r="E18" s="60"/>
      <c r="F18" s="50">
        <v>9</v>
      </c>
      <c r="G18" s="53">
        <v>743</v>
      </c>
      <c r="H18" s="54"/>
      <c r="I18" s="53"/>
      <c r="J18" s="54">
        <v>694</v>
      </c>
      <c r="K18" s="51">
        <v>3</v>
      </c>
      <c r="L18" s="58" t="s">
        <v>33</v>
      </c>
      <c r="M18" s="59"/>
      <c r="N18" s="59"/>
      <c r="O18" s="59"/>
      <c r="P18" s="60"/>
      <c r="Q18" s="45">
        <v>9</v>
      </c>
    </row>
    <row r="19" spans="1:17" ht="16.5" customHeight="1">
      <c r="A19" s="48">
        <v>11</v>
      </c>
      <c r="B19" s="58" t="s">
        <v>122</v>
      </c>
      <c r="C19" s="59"/>
      <c r="D19" s="59"/>
      <c r="E19" s="60"/>
      <c r="F19" s="50">
        <v>10</v>
      </c>
      <c r="G19" s="53">
        <v>744</v>
      </c>
      <c r="H19" s="54"/>
      <c r="I19" s="53"/>
      <c r="J19" s="54">
        <v>700</v>
      </c>
      <c r="K19" s="51">
        <v>4</v>
      </c>
      <c r="L19" s="58" t="s">
        <v>35</v>
      </c>
      <c r="M19" s="59"/>
      <c r="N19" s="59"/>
      <c r="O19" s="59"/>
      <c r="P19" s="60"/>
      <c r="Q19" s="45">
        <v>10</v>
      </c>
    </row>
    <row r="20" spans="1:17" ht="16.5" customHeight="1">
      <c r="A20" s="48">
        <v>12</v>
      </c>
      <c r="B20" s="58" t="s">
        <v>123</v>
      </c>
      <c r="C20" s="59"/>
      <c r="D20" s="59"/>
      <c r="E20" s="60"/>
      <c r="F20" s="50">
        <v>12</v>
      </c>
      <c r="G20" s="53">
        <v>772</v>
      </c>
      <c r="H20" s="54"/>
      <c r="I20" s="53"/>
      <c r="J20" s="54">
        <v>686</v>
      </c>
      <c r="K20" s="51">
        <v>2</v>
      </c>
      <c r="L20" s="58" t="s">
        <v>173</v>
      </c>
      <c r="M20" s="59"/>
      <c r="N20" s="59"/>
      <c r="O20" s="59"/>
      <c r="P20" s="60"/>
      <c r="Q20" s="45">
        <v>13</v>
      </c>
    </row>
    <row r="21" spans="1:17" ht="16.5" customHeight="1">
      <c r="A21" s="48">
        <v>13</v>
      </c>
      <c r="B21" s="58" t="s">
        <v>174</v>
      </c>
      <c r="C21" s="59"/>
      <c r="D21" s="59"/>
      <c r="E21" s="60"/>
      <c r="F21" s="50">
        <v>6</v>
      </c>
      <c r="G21" s="53">
        <v>735</v>
      </c>
      <c r="H21" s="54"/>
      <c r="I21" s="53"/>
      <c r="J21" s="54">
        <v>738</v>
      </c>
      <c r="K21" s="51">
        <v>8</v>
      </c>
      <c r="L21" s="58" t="s">
        <v>105</v>
      </c>
      <c r="M21" s="59"/>
      <c r="N21" s="59"/>
      <c r="O21" s="59"/>
      <c r="P21" s="60"/>
      <c r="Q21" s="45">
        <v>15</v>
      </c>
    </row>
    <row r="22" spans="1:17" ht="16.5" customHeight="1">
      <c r="A22" s="48">
        <v>14</v>
      </c>
      <c r="B22" s="58" t="s">
        <v>124</v>
      </c>
      <c r="C22" s="59"/>
      <c r="D22" s="59"/>
      <c r="E22" s="60"/>
      <c r="F22" s="50">
        <v>7</v>
      </c>
      <c r="G22" s="53">
        <v>738</v>
      </c>
      <c r="H22" s="54"/>
      <c r="I22" s="53"/>
      <c r="J22" s="54">
        <v>679</v>
      </c>
      <c r="K22" s="51">
        <v>1</v>
      </c>
      <c r="L22" s="58" t="s">
        <v>144</v>
      </c>
      <c r="M22" s="66"/>
      <c r="N22" s="66"/>
      <c r="O22" s="66"/>
      <c r="P22" s="67"/>
      <c r="Q22" s="45">
        <v>18</v>
      </c>
    </row>
    <row r="23" spans="1:17" ht="16.5">
      <c r="A23" s="18"/>
      <c r="B23" s="18"/>
      <c r="C23" s="18"/>
      <c r="D23" s="18"/>
      <c r="E23" s="19"/>
      <c r="F23" s="19" t="s">
        <v>41</v>
      </c>
      <c r="G23" s="69">
        <f>SUM(G17:H22)</f>
        <v>4486</v>
      </c>
      <c r="H23" s="70"/>
      <c r="I23" s="69">
        <f>SUM(I17:J22)</f>
        <v>4213</v>
      </c>
      <c r="J23" s="70">
        <f>SUM(I17:J22)</f>
        <v>4213</v>
      </c>
      <c r="K23" s="20" t="s">
        <v>42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273</v>
      </c>
      <c r="B25" s="36">
        <f>IF(G23=0,0,AVERAGE(G17:H22))</f>
        <v>747.6666666666666</v>
      </c>
      <c r="F25" s="5" t="s">
        <v>43</v>
      </c>
      <c r="G25" s="41">
        <f>SUM(F17:F22)</f>
        <v>55</v>
      </c>
      <c r="H25" s="42"/>
      <c r="I25" s="42"/>
      <c r="J25" s="41">
        <f>SUM(K17:K22)</f>
        <v>23</v>
      </c>
      <c r="K25" s="4" t="s">
        <v>44</v>
      </c>
      <c r="L25" s="4"/>
      <c r="P25" s="35">
        <f>IF(I23=0,0,AVERAGE(I17:J22))</f>
        <v>702.1666666666666</v>
      </c>
      <c r="Q25" s="34">
        <f>I23-G23</f>
        <v>-273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45</v>
      </c>
      <c r="B27" s="33" t="s">
        <v>46</v>
      </c>
      <c r="F27" s="5" t="s">
        <v>47</v>
      </c>
      <c r="G27" s="41">
        <v>3</v>
      </c>
      <c r="H27" s="42"/>
      <c r="I27" s="42"/>
      <c r="J27" s="41">
        <v>0</v>
      </c>
      <c r="K27" s="4" t="s">
        <v>48</v>
      </c>
      <c r="L27" s="4"/>
      <c r="P27" s="32" t="s">
        <v>45</v>
      </c>
      <c r="Q27" s="33" t="s">
        <v>46</v>
      </c>
    </row>
    <row r="28" spans="1:17" ht="18" customHeight="1">
      <c r="A28" s="4" t="s">
        <v>49</v>
      </c>
      <c r="B28" s="4"/>
      <c r="C28" s="68"/>
      <c r="D28" s="68"/>
      <c r="E28" s="68"/>
      <c r="F28" s="68"/>
      <c r="G28" s="68"/>
      <c r="H28" s="52"/>
      <c r="I28" s="68"/>
      <c r="J28" s="68"/>
      <c r="K28" s="68"/>
      <c r="L28" s="68"/>
      <c r="M28" s="68"/>
      <c r="N28" s="68"/>
      <c r="O28" s="68"/>
      <c r="P28" s="68"/>
      <c r="Q28" s="68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50</v>
      </c>
      <c r="B30" s="4"/>
      <c r="C30" s="4"/>
      <c r="D30" s="76"/>
      <c r="E30" s="76" t="s">
        <v>175</v>
      </c>
      <c r="F30" s="76"/>
      <c r="G30" s="76"/>
      <c r="H30" s="28"/>
      <c r="I30" s="28"/>
      <c r="J30" s="4" t="s">
        <v>50</v>
      </c>
      <c r="M30" s="76"/>
      <c r="N30" s="76"/>
      <c r="O30" s="76" t="s">
        <v>176</v>
      </c>
      <c r="P30" s="76"/>
      <c r="Q30" s="76"/>
    </row>
  </sheetData>
  <mergeCells count="1">
    <mergeCell ref="C8:M8"/>
  </mergeCells>
  <printOptions/>
  <pageMargins left="0.92" right="0.38" top="0.22" bottom="1" header="0.14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55</v>
      </c>
      <c r="Q4" s="10"/>
    </row>
    <row r="5" ht="3" customHeight="1">
      <c r="M5" s="11"/>
    </row>
    <row r="6" spans="1:17" ht="12.75" customHeight="1">
      <c r="A6" s="4" t="s">
        <v>151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14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8" t="s">
        <v>177</v>
      </c>
      <c r="D8" s="78"/>
      <c r="E8" s="78"/>
      <c r="F8" s="78"/>
      <c r="G8" s="78"/>
      <c r="H8" s="78"/>
      <c r="I8" s="78"/>
      <c r="J8" s="78"/>
      <c r="K8" s="78"/>
      <c r="L8" s="78"/>
      <c r="M8" s="79"/>
      <c r="N8" s="27"/>
      <c r="O8" s="4" t="s">
        <v>8</v>
      </c>
      <c r="P8" s="74"/>
      <c r="Q8" s="57" t="s">
        <v>178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27"/>
      <c r="C10" s="72" t="s">
        <v>11</v>
      </c>
      <c r="D10" s="63"/>
      <c r="E10" s="63"/>
      <c r="F10" s="63"/>
      <c r="G10" s="63"/>
      <c r="H10" s="39"/>
      <c r="I10" s="27"/>
      <c r="J10" s="8" t="s">
        <v>12</v>
      </c>
      <c r="K10" s="27"/>
      <c r="L10" s="72" t="s">
        <v>130</v>
      </c>
      <c r="M10" s="63"/>
      <c r="N10" s="63"/>
      <c r="O10" s="63"/>
      <c r="P10" s="63"/>
      <c r="Q10" s="63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73" t="s">
        <v>15</v>
      </c>
      <c r="D12" s="52"/>
      <c r="E12" s="52"/>
      <c r="F12" s="52"/>
      <c r="G12" s="52"/>
      <c r="H12" s="40"/>
      <c r="I12" s="28"/>
      <c r="J12" s="8" t="s">
        <v>16</v>
      </c>
      <c r="K12" s="28"/>
      <c r="L12" s="73" t="s">
        <v>131</v>
      </c>
      <c r="M12" s="52"/>
      <c r="N12" s="52"/>
      <c r="O12" s="52"/>
      <c r="P12" s="52"/>
      <c r="Q12" s="52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3"/>
      <c r="B14" s="73" t="s">
        <v>18</v>
      </c>
      <c r="C14" s="52"/>
      <c r="D14" s="52"/>
      <c r="E14" s="29" t="s">
        <v>19</v>
      </c>
      <c r="F14" s="74"/>
      <c r="G14" s="64" t="s">
        <v>20</v>
      </c>
      <c r="H14" s="39"/>
      <c r="I14" s="27"/>
      <c r="J14" s="73"/>
      <c r="K14" s="73"/>
      <c r="L14" s="52"/>
      <c r="M14" s="52"/>
      <c r="N14" s="27"/>
      <c r="O14" s="29" t="s">
        <v>19</v>
      </c>
      <c r="P14" s="74"/>
      <c r="Q14" s="64"/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23</v>
      </c>
      <c r="B16" s="61" t="s">
        <v>24</v>
      </c>
      <c r="C16" s="62"/>
      <c r="D16" s="62"/>
      <c r="E16" s="17"/>
      <c r="F16" s="17" t="s">
        <v>25</v>
      </c>
      <c r="G16" s="61" t="s">
        <v>26</v>
      </c>
      <c r="H16" s="17"/>
      <c r="I16" s="61"/>
      <c r="J16" s="17" t="s">
        <v>26</v>
      </c>
      <c r="K16" s="17" t="s">
        <v>25</v>
      </c>
      <c r="L16" s="61" t="s">
        <v>27</v>
      </c>
      <c r="M16" s="62"/>
      <c r="N16" s="62"/>
      <c r="O16" s="62"/>
      <c r="P16" s="17"/>
      <c r="Q16" s="14" t="s">
        <v>28</v>
      </c>
    </row>
    <row r="17" spans="1:17" ht="16.5" customHeight="1">
      <c r="A17" s="48">
        <v>7</v>
      </c>
      <c r="B17" s="58" t="s">
        <v>82</v>
      </c>
      <c r="C17" s="59"/>
      <c r="D17" s="59"/>
      <c r="E17" s="60"/>
      <c r="F17" s="50">
        <v>1</v>
      </c>
      <c r="G17" s="53">
        <v>679</v>
      </c>
      <c r="H17" s="54"/>
      <c r="I17" s="53"/>
      <c r="J17" s="54">
        <v>788</v>
      </c>
      <c r="K17" s="51">
        <v>12</v>
      </c>
      <c r="L17" s="58" t="s">
        <v>132</v>
      </c>
      <c r="M17" s="59"/>
      <c r="N17" s="59"/>
      <c r="O17" s="59"/>
      <c r="P17" s="60"/>
      <c r="Q17" s="44">
        <v>1</v>
      </c>
    </row>
    <row r="18" spans="1:17" ht="16.5" customHeight="1">
      <c r="A18" s="48">
        <v>9</v>
      </c>
      <c r="B18" s="58" t="s">
        <v>31</v>
      </c>
      <c r="C18" s="59"/>
      <c r="D18" s="59"/>
      <c r="E18" s="60"/>
      <c r="F18" s="50">
        <v>8</v>
      </c>
      <c r="G18" s="53">
        <v>747</v>
      </c>
      <c r="H18" s="54"/>
      <c r="I18" s="53"/>
      <c r="J18" s="54">
        <v>729</v>
      </c>
      <c r="K18" s="51">
        <v>5</v>
      </c>
      <c r="L18" s="58" t="s">
        <v>179</v>
      </c>
      <c r="M18" s="59"/>
      <c r="N18" s="59"/>
      <c r="O18" s="59"/>
      <c r="P18" s="60"/>
      <c r="Q18" s="45">
        <v>11</v>
      </c>
    </row>
    <row r="19" spans="1:17" ht="16.5" customHeight="1">
      <c r="A19" s="48">
        <v>11</v>
      </c>
      <c r="B19" s="58" t="s">
        <v>33</v>
      </c>
      <c r="C19" s="59"/>
      <c r="D19" s="59"/>
      <c r="E19" s="60"/>
      <c r="F19" s="50">
        <v>9</v>
      </c>
      <c r="G19" s="53">
        <v>748</v>
      </c>
      <c r="H19" s="54"/>
      <c r="I19" s="53"/>
      <c r="J19" s="54">
        <v>770</v>
      </c>
      <c r="K19" s="51">
        <v>10</v>
      </c>
      <c r="L19" s="58" t="s">
        <v>134</v>
      </c>
      <c r="M19" s="59"/>
      <c r="N19" s="59"/>
      <c r="O19" s="59"/>
      <c r="P19" s="60"/>
      <c r="Q19" s="45">
        <v>3</v>
      </c>
    </row>
    <row r="20" spans="1:17" ht="16.5" customHeight="1">
      <c r="A20" s="48">
        <v>12</v>
      </c>
      <c r="B20" s="58" t="s">
        <v>35</v>
      </c>
      <c r="C20" s="59"/>
      <c r="D20" s="59"/>
      <c r="E20" s="60"/>
      <c r="F20" s="50">
        <v>2</v>
      </c>
      <c r="G20" s="53">
        <v>693</v>
      </c>
      <c r="H20" s="54"/>
      <c r="I20" s="53"/>
      <c r="J20" s="54">
        <v>729</v>
      </c>
      <c r="K20" s="51">
        <v>4</v>
      </c>
      <c r="L20" s="58" t="s">
        <v>180</v>
      </c>
      <c r="M20" s="59"/>
      <c r="N20" s="59"/>
      <c r="O20" s="59"/>
      <c r="P20" s="60"/>
      <c r="Q20" s="45">
        <v>8</v>
      </c>
    </row>
    <row r="21" spans="1:17" ht="16.5" customHeight="1">
      <c r="A21" s="48">
        <v>15</v>
      </c>
      <c r="B21" s="58" t="s">
        <v>105</v>
      </c>
      <c r="C21" s="59"/>
      <c r="D21" s="59"/>
      <c r="E21" s="60"/>
      <c r="F21" s="50">
        <v>6</v>
      </c>
      <c r="G21" s="53">
        <v>731</v>
      </c>
      <c r="H21" s="54"/>
      <c r="I21" s="53"/>
      <c r="J21" s="54">
        <v>738</v>
      </c>
      <c r="K21" s="51">
        <v>7</v>
      </c>
      <c r="L21" s="58" t="s">
        <v>181</v>
      </c>
      <c r="M21" s="59"/>
      <c r="N21" s="59"/>
      <c r="O21" s="59"/>
      <c r="P21" s="60"/>
      <c r="Q21" s="45">
        <v>6</v>
      </c>
    </row>
    <row r="22" spans="1:17" ht="16.5" customHeight="1">
      <c r="A22" s="48">
        <v>25</v>
      </c>
      <c r="B22" s="58" t="s">
        <v>163</v>
      </c>
      <c r="C22" s="59"/>
      <c r="D22" s="59"/>
      <c r="E22" s="60"/>
      <c r="F22" s="50">
        <v>11</v>
      </c>
      <c r="G22" s="53">
        <v>776</v>
      </c>
      <c r="H22" s="54"/>
      <c r="I22" s="53"/>
      <c r="J22" s="54">
        <v>706</v>
      </c>
      <c r="K22" s="51">
        <v>3</v>
      </c>
      <c r="L22" s="58" t="s">
        <v>182</v>
      </c>
      <c r="M22" s="66"/>
      <c r="N22" s="66"/>
      <c r="O22" s="66"/>
      <c r="P22" s="67"/>
      <c r="Q22" s="45">
        <v>7</v>
      </c>
    </row>
    <row r="23" spans="1:17" ht="16.5">
      <c r="A23" s="18"/>
      <c r="B23" s="18"/>
      <c r="C23" s="18"/>
      <c r="D23" s="18"/>
      <c r="E23" s="19"/>
      <c r="F23" s="19" t="s">
        <v>41</v>
      </c>
      <c r="G23" s="69">
        <f>SUM(G17:H22)</f>
        <v>4374</v>
      </c>
      <c r="H23" s="70"/>
      <c r="I23" s="69">
        <f>SUM(I17:J22)</f>
        <v>4460</v>
      </c>
      <c r="J23" s="70">
        <f>SUM(I17:J22)</f>
        <v>4460</v>
      </c>
      <c r="K23" s="20" t="s">
        <v>42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-86</v>
      </c>
      <c r="B25" s="36">
        <f>IF(G23=0,0,AVERAGE(G17:H22))</f>
        <v>729</v>
      </c>
      <c r="F25" s="5" t="s">
        <v>43</v>
      </c>
      <c r="G25" s="41">
        <f>SUM(F17:F22)</f>
        <v>37</v>
      </c>
      <c r="H25" s="42"/>
      <c r="I25" s="42"/>
      <c r="J25" s="41">
        <f>SUM(K17:K22)</f>
        <v>41</v>
      </c>
      <c r="K25" s="4" t="s">
        <v>44</v>
      </c>
      <c r="L25" s="4"/>
      <c r="P25" s="35">
        <f>IF(I23=0,0,AVERAGE(I17:J22))</f>
        <v>743.3333333333334</v>
      </c>
      <c r="Q25" s="34">
        <f>I23-G23</f>
        <v>86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45</v>
      </c>
      <c r="B27" s="33" t="s">
        <v>46</v>
      </c>
      <c r="F27" s="5" t="s">
        <v>47</v>
      </c>
      <c r="G27" s="41">
        <v>0</v>
      </c>
      <c r="H27" s="42"/>
      <c r="I27" s="42"/>
      <c r="J27" s="41">
        <v>3</v>
      </c>
      <c r="K27" s="4" t="s">
        <v>48</v>
      </c>
      <c r="L27" s="4"/>
      <c r="P27" s="32" t="s">
        <v>45</v>
      </c>
      <c r="Q27" s="33" t="s">
        <v>46</v>
      </c>
    </row>
    <row r="28" spans="1:17" ht="18" customHeight="1">
      <c r="A28" s="4" t="s">
        <v>49</v>
      </c>
      <c r="B28" s="4"/>
      <c r="C28" s="68"/>
      <c r="D28" s="68"/>
      <c r="E28" s="68"/>
      <c r="F28" s="68"/>
      <c r="G28" s="68"/>
      <c r="H28" s="52"/>
      <c r="I28" s="68"/>
      <c r="J28" s="68"/>
      <c r="K28" s="68"/>
      <c r="L28" s="68"/>
      <c r="M28" s="68"/>
      <c r="N28" s="68"/>
      <c r="O28" s="68"/>
      <c r="P28" s="68"/>
      <c r="Q28" s="68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50</v>
      </c>
      <c r="B30" s="4"/>
      <c r="C30" s="4"/>
      <c r="D30" s="76"/>
      <c r="E30" s="76" t="s">
        <v>183</v>
      </c>
      <c r="F30" s="76"/>
      <c r="G30" s="76"/>
      <c r="H30" s="28"/>
      <c r="I30" s="28"/>
      <c r="J30" s="4" t="s">
        <v>50</v>
      </c>
      <c r="M30" s="76"/>
      <c r="N30" s="76"/>
      <c r="O30" s="76" t="s">
        <v>184</v>
      </c>
      <c r="P30" s="76"/>
      <c r="Q30" s="76"/>
    </row>
  </sheetData>
  <mergeCells count="1">
    <mergeCell ref="C8:M8"/>
  </mergeCells>
  <printOptions/>
  <pageMargins left="0.99" right="0.22" top="0.22" bottom="1" header="0.16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"/>
  <sheetViews>
    <sheetView zoomScale="50" zoomScaleNormal="50" workbookViewId="0" topLeftCell="A1">
      <selection activeCell="A1" sqref="A1:G1"/>
    </sheetView>
  </sheetViews>
  <sheetFormatPr defaultColWidth="11.421875" defaultRowHeight="12.75"/>
  <cols>
    <col min="1" max="1" width="11.421875" style="100" customWidth="1"/>
    <col min="2" max="2" width="61.421875" style="100" customWidth="1"/>
    <col min="3" max="5" width="11.421875" style="100" customWidth="1"/>
    <col min="6" max="6" width="12.7109375" style="100" customWidth="1"/>
    <col min="7" max="7" width="17.57421875" style="100" customWidth="1"/>
    <col min="8" max="16384" width="11.421875" style="100" customWidth="1"/>
  </cols>
  <sheetData>
    <row r="1" spans="1:7" s="81" customFormat="1" ht="49.5" customHeight="1">
      <c r="A1" s="80" t="s">
        <v>185</v>
      </c>
      <c r="B1" s="80"/>
      <c r="C1" s="80"/>
      <c r="D1" s="80"/>
      <c r="E1" s="80"/>
      <c r="F1" s="80"/>
      <c r="G1" s="80"/>
    </row>
    <row r="2" spans="1:7" s="86" customFormat="1" ht="20.25">
      <c r="A2" s="82" t="s">
        <v>186</v>
      </c>
      <c r="B2" s="83" t="s">
        <v>187</v>
      </c>
      <c r="C2" s="84" t="s">
        <v>188</v>
      </c>
      <c r="D2" s="84" t="s">
        <v>189</v>
      </c>
      <c r="E2" s="84" t="s">
        <v>190</v>
      </c>
      <c r="F2" s="84" t="s">
        <v>191</v>
      </c>
      <c r="G2" s="85" t="s">
        <v>192</v>
      </c>
    </row>
    <row r="3" spans="1:7" s="91" customFormat="1" ht="49.5" customHeight="1">
      <c r="A3" s="87" t="s">
        <v>193</v>
      </c>
      <c r="B3" s="88" t="s">
        <v>147</v>
      </c>
      <c r="C3" s="89">
        <v>14</v>
      </c>
      <c r="D3" s="89">
        <v>32</v>
      </c>
      <c r="E3" s="89">
        <v>615</v>
      </c>
      <c r="F3" s="89" t="s">
        <v>194</v>
      </c>
      <c r="G3" s="90">
        <v>64687</v>
      </c>
    </row>
    <row r="4" spans="1:7" s="91" customFormat="1" ht="49.5" customHeight="1">
      <c r="A4" s="92" t="s">
        <v>195</v>
      </c>
      <c r="B4" s="93" t="s">
        <v>116</v>
      </c>
      <c r="C4" s="94">
        <v>14</v>
      </c>
      <c r="D4" s="94">
        <v>29</v>
      </c>
      <c r="E4" s="94">
        <v>619</v>
      </c>
      <c r="F4" s="94" t="s">
        <v>196</v>
      </c>
      <c r="G4" s="95">
        <v>62305</v>
      </c>
    </row>
    <row r="5" spans="1:7" s="91" customFormat="1" ht="49.5" customHeight="1">
      <c r="A5" s="92" t="s">
        <v>197</v>
      </c>
      <c r="B5" s="93" t="s">
        <v>198</v>
      </c>
      <c r="C5" s="94">
        <v>14</v>
      </c>
      <c r="D5" s="94">
        <v>24</v>
      </c>
      <c r="E5" s="94">
        <v>596</v>
      </c>
      <c r="F5" s="94" t="s">
        <v>199</v>
      </c>
      <c r="G5" s="95">
        <v>62683</v>
      </c>
    </row>
    <row r="6" spans="1:7" s="91" customFormat="1" ht="49.5" customHeight="1">
      <c r="A6" s="92" t="s">
        <v>200</v>
      </c>
      <c r="B6" s="93" t="s">
        <v>130</v>
      </c>
      <c r="C6" s="94">
        <v>14</v>
      </c>
      <c r="D6" s="94">
        <v>22</v>
      </c>
      <c r="E6" s="94">
        <v>554</v>
      </c>
      <c r="F6" s="94" t="s">
        <v>201</v>
      </c>
      <c r="G6" s="95">
        <v>62014</v>
      </c>
    </row>
    <row r="7" spans="1:7" s="91" customFormat="1" ht="49.5" customHeight="1">
      <c r="A7" s="92" t="s">
        <v>202</v>
      </c>
      <c r="B7" s="93" t="s">
        <v>203</v>
      </c>
      <c r="C7" s="94">
        <v>14</v>
      </c>
      <c r="D7" s="94">
        <v>22</v>
      </c>
      <c r="E7" s="94">
        <v>549</v>
      </c>
      <c r="F7" s="94" t="s">
        <v>201</v>
      </c>
      <c r="G7" s="95">
        <v>60937</v>
      </c>
    </row>
    <row r="8" spans="1:7" s="91" customFormat="1" ht="49.5" customHeight="1">
      <c r="A8" s="92" t="s">
        <v>204</v>
      </c>
      <c r="B8" s="93" t="s">
        <v>205</v>
      </c>
      <c r="C8" s="94">
        <v>14</v>
      </c>
      <c r="D8" s="94">
        <v>21</v>
      </c>
      <c r="E8" s="94">
        <v>549</v>
      </c>
      <c r="F8" s="94"/>
      <c r="G8" s="95">
        <v>60965</v>
      </c>
    </row>
    <row r="9" spans="1:7" s="91" customFormat="1" ht="49.5" customHeight="1">
      <c r="A9" s="92" t="s">
        <v>206</v>
      </c>
      <c r="B9" s="93" t="s">
        <v>207</v>
      </c>
      <c r="C9" s="94">
        <v>14</v>
      </c>
      <c r="D9" s="94">
        <v>17</v>
      </c>
      <c r="E9" s="94">
        <v>515</v>
      </c>
      <c r="F9" s="94" t="s">
        <v>208</v>
      </c>
      <c r="G9" s="95">
        <v>60700</v>
      </c>
    </row>
    <row r="10" spans="1:7" s="91" customFormat="1" ht="49.5" customHeight="1">
      <c r="A10" s="96" t="s">
        <v>209</v>
      </c>
      <c r="B10" s="97" t="s">
        <v>11</v>
      </c>
      <c r="C10" s="98">
        <v>14</v>
      </c>
      <c r="D10" s="98">
        <v>1</v>
      </c>
      <c r="E10" s="98">
        <v>371</v>
      </c>
      <c r="F10" s="98" t="s">
        <v>210</v>
      </c>
      <c r="G10" s="99">
        <v>58314</v>
      </c>
    </row>
  </sheetData>
  <mergeCells count="1">
    <mergeCell ref="A1:G1"/>
  </mergeCells>
  <printOptions/>
  <pageMargins left="0.56" right="0.41" top="0.75" bottom="0.67" header="0.4921259845" footer="0.4921259845"/>
  <pageSetup orientation="landscape" paperSize="9" r:id="rId1"/>
  <headerFooter alignWithMargins="0">
    <oddFooter>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S17:AS22"/>
  <sheetViews>
    <sheetView workbookViewId="0" topLeftCell="S12">
      <selection activeCell="S20" sqref="S20"/>
    </sheetView>
  </sheetViews>
  <sheetFormatPr defaultColWidth="11.421875" defaultRowHeight="12.75"/>
  <cols>
    <col min="1" max="18" width="12.28125" style="0" customWidth="1"/>
    <col min="19" max="44" width="3.7109375" style="0" customWidth="1"/>
    <col min="45" max="16384" width="10.421875" style="0" bestFit="1" customWidth="1"/>
  </cols>
  <sheetData>
    <row r="17" spans="19:45" ht="14.25">
      <c r="S17" s="21">
        <f>IF(('BK4_1_04-05'!G23-'BK4_1_04-05'!J23&lt;1)*OR('BK4_1_04-05'!J23-'BK4_1_04-05'!G23&lt;1),1,0)</f>
        <v>0</v>
      </c>
      <c r="T17" s="21">
        <f>IF(S17=1,1,0)</f>
        <v>0</v>
      </c>
      <c r="U17" s="21">
        <v>1</v>
      </c>
      <c r="V17" s="22">
        <f>IF('BK4_1_04-05'!G17&gt;='BK4_1_04-05'!G18,1,0)</f>
        <v>1</v>
      </c>
      <c r="W17" s="22">
        <f>IF('BK4_1_04-05'!G17&gt;='BK4_1_04-05'!G19,1,0)</f>
        <v>0</v>
      </c>
      <c r="X17" s="22">
        <f>IF('BK4_1_04-05'!G17&gt;='BK4_1_04-05'!G20,1,0)</f>
        <v>1</v>
      </c>
      <c r="Y17" s="22">
        <f>IF('BK4_1_04-05'!G17&gt;='BK4_1_04-05'!G21,1,0)</f>
        <v>0</v>
      </c>
      <c r="Z17" s="22">
        <f>IF('BK4_1_04-05'!G17&gt;='BK4_1_04-05'!G22,1,0)</f>
        <v>0</v>
      </c>
      <c r="AA17" s="22">
        <f>IF('BK4_1_04-05'!G17&gt;'BK4_1_04-05'!J17,1,0)</f>
        <v>0</v>
      </c>
      <c r="AB17" s="22">
        <f>IF('BK4_1_04-05'!G17&gt;'BK4_1_04-05'!J18,1,0)</f>
        <v>0</v>
      </c>
      <c r="AC17" s="22">
        <f>IF('BK4_1_04-05'!G17&gt;'BK4_1_04-05'!J19,1,0)</f>
        <v>0</v>
      </c>
      <c r="AD17" s="22">
        <f>IF('BK4_1_04-05'!G17&gt;'BK4_1_04-05'!J20,1,0)</f>
        <v>0</v>
      </c>
      <c r="AE17" s="22">
        <f>IF('BK4_1_04-05'!G17&gt;'BK4_1_04-05'!J21,1,0)</f>
        <v>0</v>
      </c>
      <c r="AF17" s="24">
        <f>IF('BK4_1_04-05'!G17&gt;'BK4_1_04-05'!J22,1,0)</f>
        <v>0</v>
      </c>
      <c r="AG17" s="22">
        <f>IF('BK4_1_04-05'!J17&gt;='BK4_1_04-05'!G17,1,0)</f>
        <v>1</v>
      </c>
      <c r="AH17" s="22">
        <f>IF('BK4_1_04-05'!J17&gt;='BK4_1_04-05'!G18,1,0)</f>
        <v>1</v>
      </c>
      <c r="AI17" s="22">
        <f>IF('BK4_1_04-05'!J17&gt;='BK4_1_04-05'!G19,1,0)</f>
        <v>1</v>
      </c>
      <c r="AJ17" s="22">
        <f>IF('BK4_1_04-05'!J17&gt;='BK4_1_04-05'!G20,1,0)</f>
        <v>1</v>
      </c>
      <c r="AK17" s="22">
        <f>IF('BK4_1_04-05'!J17&gt;='BK4_1_04-05'!G21,1,0)</f>
        <v>1</v>
      </c>
      <c r="AL17" s="22">
        <f>IF('BK4_1_04-05'!J17&gt;='BK4_1_04-05'!G22,1,0)</f>
        <v>0</v>
      </c>
      <c r="AM17" s="22">
        <f>IF('BK4_1_04-05'!J17&gt;='BK4_1_04-05'!J18,1,0)</f>
        <v>1</v>
      </c>
      <c r="AN17" s="22">
        <f>IF('BK4_1_04-05'!J17&gt;='BK4_1_04-05'!J19,1,0)</f>
        <v>1</v>
      </c>
      <c r="AO17" s="22">
        <f>IF('BK4_1_04-05'!J17&gt;='BK4_1_04-05'!J20,1,0)</f>
        <v>1</v>
      </c>
      <c r="AP17" s="22">
        <f>IF('BK4_1_04-05'!J17&gt;='BK4_1_04-05'!J21,1,0)</f>
        <v>1</v>
      </c>
      <c r="AQ17" s="22">
        <f>IF('BK4_1_04-05'!J17&gt;='BK4_1_04-05'!J22,1,0)</f>
        <v>1</v>
      </c>
      <c r="AR17" s="22">
        <v>1</v>
      </c>
      <c r="AS17" s="9"/>
    </row>
    <row r="18" spans="19:45" ht="14.25">
      <c r="S18" s="21">
        <f>IF('BK4_1_04-05'!G23-'BK4_1_04-05'!J23&gt;=1,2,0)</f>
        <v>0</v>
      </c>
      <c r="T18" s="21">
        <f>IF('BK4_1_04-05'!J23-'BK4_1_04-05'!G23&gt;=1,2,0)</f>
        <v>2</v>
      </c>
      <c r="U18" s="21">
        <v>1</v>
      </c>
      <c r="V18" s="22">
        <f>IF('BK4_1_04-05'!G18&gt;='BK4_1_04-05'!G19,1,0)</f>
        <v>0</v>
      </c>
      <c r="W18" s="22">
        <f>IF('BK4_1_04-05'!G18&gt;='BK4_1_04-05'!G20,1,0)</f>
        <v>0</v>
      </c>
      <c r="X18" s="22">
        <f>IF('BK4_1_04-05'!G18&gt;='BK4_1_04-05'!G21,1,0)</f>
        <v>0</v>
      </c>
      <c r="Y18" s="22">
        <f>IF('BK4_1_04-05'!G18&gt;='BK4_1_04-05'!G22,1,0)</f>
        <v>0</v>
      </c>
      <c r="Z18" s="22">
        <f>IF('BK4_1_04-05'!G18&gt;'BK4_1_04-05'!G17,1,0)</f>
        <v>0</v>
      </c>
      <c r="AA18" s="22">
        <f>IF('BK4_1_04-05'!G18&gt;'BK4_1_04-05'!J18,1,0)</f>
        <v>0</v>
      </c>
      <c r="AB18" s="22">
        <f>IF('BK4_1_04-05'!G18&gt;'BK4_1_04-05'!J19,1,0)</f>
        <v>0</v>
      </c>
      <c r="AC18" s="22">
        <f>IF('BK4_1_04-05'!G18&gt;'BK4_1_04-05'!J20,1,0)</f>
        <v>0</v>
      </c>
      <c r="AD18" s="22">
        <f>IF('BK4_1_04-05'!G18&gt;'BK4_1_04-05'!J21,1,0)</f>
        <v>0</v>
      </c>
      <c r="AE18" s="22">
        <f>IF('BK4_1_04-05'!G18&gt;'BK4_1_04-05'!J22,1,0)</f>
        <v>0</v>
      </c>
      <c r="AF18" s="24">
        <f>IF('BK4_1_04-05'!G18&gt;'BK4_1_04-05'!J17,1,0)</f>
        <v>0</v>
      </c>
      <c r="AG18" s="22">
        <f>IF('BK4_1_04-05'!J18&gt;='BK4_1_04-05'!G18,1,0)</f>
        <v>1</v>
      </c>
      <c r="AH18" s="22">
        <f>IF('BK4_1_04-05'!J18&gt;='BK4_1_04-05'!G19,1,0)</f>
        <v>1</v>
      </c>
      <c r="AI18" s="22">
        <f>IF('BK4_1_04-05'!J18&gt;='BK4_1_04-05'!G20,1,0)</f>
        <v>1</v>
      </c>
      <c r="AJ18" s="22">
        <f>IF('BK4_1_04-05'!J18&gt;='BK4_1_04-05'!G21,1,0)</f>
        <v>1</v>
      </c>
      <c r="AK18" s="22">
        <f>IF('BK4_1_04-05'!J18&gt;='BK4_1_04-05'!G22,1,0)</f>
        <v>0</v>
      </c>
      <c r="AL18" s="22">
        <f>IF('BK4_1_04-05'!J18&gt;='BK4_1_04-05'!G17,1,0)</f>
        <v>1</v>
      </c>
      <c r="AM18" s="22">
        <f>IF('BK4_1_04-05'!J18&gt;='BK4_1_04-05'!J19,1,0)</f>
        <v>1</v>
      </c>
      <c r="AN18" s="22">
        <f>IF('BK4_1_04-05'!J18&gt;='BK4_1_04-05'!J20,1,0)</f>
        <v>1</v>
      </c>
      <c r="AO18" s="22">
        <f>IF('BK4_1_04-05'!J18&gt;='BK4_1_04-05'!J21,1,0)</f>
        <v>1</v>
      </c>
      <c r="AP18" s="22">
        <f>IF('BK4_1_04-05'!J18&gt;='BK4_1_04-05'!J22,1,0)</f>
        <v>1</v>
      </c>
      <c r="AQ18" s="22">
        <f>IF('BK4_1_04-05'!J18&gt;'BK4_1_04-05'!J17,1,0)</f>
        <v>0</v>
      </c>
      <c r="AR18" s="22">
        <v>1</v>
      </c>
      <c r="AS18" s="9"/>
    </row>
    <row r="19" spans="19:45" ht="14.25">
      <c r="S19" s="21">
        <f>IF('BK4_1_04-05'!J25&gt;30,0,1)</f>
        <v>0</v>
      </c>
      <c r="T19" s="21">
        <f>IF('BK4_1_04-05'!J25&gt;30,1,0)</f>
        <v>1</v>
      </c>
      <c r="U19" s="21">
        <v>1</v>
      </c>
      <c r="V19" s="22">
        <f>IF('BK4_1_04-05'!G19&gt;='BK4_1_04-05'!G20,1,0)</f>
        <v>1</v>
      </c>
      <c r="W19" s="22">
        <f>IF('BK4_1_04-05'!G19&gt;='BK4_1_04-05'!G21,1,0)</f>
        <v>0</v>
      </c>
      <c r="X19" s="22">
        <f>IF('BK4_1_04-05'!G19&gt;='BK4_1_04-05'!G22,1,0)</f>
        <v>0</v>
      </c>
      <c r="Y19" s="22">
        <f>IF('BK4_1_04-05'!G19&gt;'BK4_1_04-05'!G17,1,0)</f>
        <v>1</v>
      </c>
      <c r="Z19" s="22">
        <f>IF('BK4_1_04-05'!G19&gt;'BK4_1_04-05'!G18,1,0)</f>
        <v>1</v>
      </c>
      <c r="AA19" s="22">
        <f>IF('BK4_1_04-05'!G19&gt;'BK4_1_04-05'!J19,1,0)</f>
        <v>0</v>
      </c>
      <c r="AB19" s="22">
        <f>IF('BK4_1_04-05'!G19&gt;'BK4_1_04-05'!J20,1,0)</f>
        <v>0</v>
      </c>
      <c r="AC19" s="22">
        <f>IF('BK4_1_04-05'!G19&gt;'BK4_1_04-05'!J21,1,0)</f>
        <v>0</v>
      </c>
      <c r="AD19" s="22">
        <f>IF('BK4_1_04-05'!G19&gt;'BK4_1_04-05'!J22,1,0)</f>
        <v>0</v>
      </c>
      <c r="AE19" s="22">
        <f>IF('BK4_1_04-05'!G19&gt;'BK4_1_04-05'!J17,1,0)</f>
        <v>0</v>
      </c>
      <c r="AF19" s="24">
        <f>IF('BK4_1_04-05'!G19&gt;'BK4_1_04-05'!J18,1,0)</f>
        <v>0</v>
      </c>
      <c r="AG19" s="22">
        <f>IF('BK4_1_04-05'!J19&gt;='BK4_1_04-05'!G19,1,0)</f>
        <v>1</v>
      </c>
      <c r="AH19" s="22">
        <f>IF('BK4_1_04-05'!J19&gt;='BK4_1_04-05'!G20,1,0)</f>
        <v>1</v>
      </c>
      <c r="AI19" s="22">
        <f>IF('BK4_1_04-05'!J19&gt;='BK4_1_04-05'!G21,1,0)</f>
        <v>1</v>
      </c>
      <c r="AJ19" s="22">
        <f>IF('BK4_1_04-05'!J19&gt;='BK4_1_04-05'!G22,1,0)</f>
        <v>0</v>
      </c>
      <c r="AK19" s="22">
        <f>IF('BK4_1_04-05'!J19&gt;='BK4_1_04-05'!G17,1,0)</f>
        <v>1</v>
      </c>
      <c r="AL19" s="22">
        <f>IF('BK4_1_04-05'!J19&gt;='BK4_1_04-05'!G18,1,0)</f>
        <v>1</v>
      </c>
      <c r="AM19" s="22">
        <f>IF('BK4_1_04-05'!J19&gt;='BK4_1_04-05'!J20,1,0)</f>
        <v>0</v>
      </c>
      <c r="AN19" s="22">
        <f>IF('BK4_1_04-05'!J19&gt;='BK4_1_04-05'!J21,1,0)</f>
        <v>0</v>
      </c>
      <c r="AO19" s="22">
        <f>IF('BK4_1_04-05'!J19&gt;='BK4_1_04-05'!J22,1,0)</f>
        <v>1</v>
      </c>
      <c r="AP19" s="22">
        <f>IF('BK4_1_04-05'!J19&gt;'BK4_1_04-05'!J17,1,0)</f>
        <v>0</v>
      </c>
      <c r="AQ19" s="22">
        <f>IF('BK4_1_04-05'!J19&gt;'BK4_1_04-05'!J18,1,0)</f>
        <v>0</v>
      </c>
      <c r="AR19" s="22">
        <v>1</v>
      </c>
      <c r="AS19" s="9"/>
    </row>
    <row r="20" spans="19:45" ht="14.25">
      <c r="S20" s="22"/>
      <c r="T20" s="22"/>
      <c r="U20" s="21">
        <v>1</v>
      </c>
      <c r="V20" s="22">
        <f>IF('BK4_1_04-05'!G20&gt;='BK4_1_04-05'!G21,1,0)</f>
        <v>0</v>
      </c>
      <c r="W20" s="22">
        <f>IF('BK4_1_04-05'!G20&gt;='BK4_1_04-05'!G22,1,0)</f>
        <v>0</v>
      </c>
      <c r="X20" s="22">
        <f>IF('BK4_1_04-05'!G20&gt;'BK4_1_04-05'!G17,1,0)</f>
        <v>0</v>
      </c>
      <c r="Y20" s="22">
        <f>IF('BK4_1_04-05'!G20&gt;'BK4_1_04-05'!G18,1,0)</f>
        <v>1</v>
      </c>
      <c r="Z20" s="22">
        <f>IF('BK4_1_04-05'!G20&gt;'BK4_1_04-05'!G19,1,0)</f>
        <v>0</v>
      </c>
      <c r="AA20" s="22">
        <f>IF('BK4_1_04-05'!G20&gt;'BK4_1_04-05'!J20,1,0)</f>
        <v>0</v>
      </c>
      <c r="AB20" s="22">
        <f>IF('BK4_1_04-05'!G20&gt;'BK4_1_04-05'!J21,1,0)</f>
        <v>0</v>
      </c>
      <c r="AC20" s="22">
        <f>IF('BK4_1_04-05'!G20&gt;'BK4_1_04-05'!J22,1,0)</f>
        <v>0</v>
      </c>
      <c r="AD20" s="22">
        <f>IF('BK4_1_04-05'!G20&gt;'BK4_1_04-05'!J17,1,0)</f>
        <v>0</v>
      </c>
      <c r="AE20" s="22">
        <f>IF('BK4_1_04-05'!G20&gt;'BK4_1_04-05'!J18,1,0)</f>
        <v>0</v>
      </c>
      <c r="AF20" s="24">
        <f>IF('BK4_1_04-05'!G20&gt;'BK4_1_04-05'!J19,1,0)</f>
        <v>0</v>
      </c>
      <c r="AG20" s="22">
        <f>IF('BK4_1_04-05'!J20&gt;='BK4_1_04-05'!G20,1,0)</f>
        <v>1</v>
      </c>
      <c r="AH20" s="22">
        <f>IF('BK4_1_04-05'!J20&gt;='BK4_1_04-05'!G21,1,0)</f>
        <v>1</v>
      </c>
      <c r="AI20" s="22">
        <f>IF('BK4_1_04-05'!J20&gt;='BK4_1_04-05'!G22,1,0)</f>
        <v>0</v>
      </c>
      <c r="AJ20" s="22">
        <f>IF('BK4_1_04-05'!J20&gt;='BK4_1_04-05'!G17,1,0)</f>
        <v>1</v>
      </c>
      <c r="AK20" s="22">
        <f>IF('BK4_1_04-05'!J20&gt;='BK4_1_04-05'!G18,1,0)</f>
        <v>1</v>
      </c>
      <c r="AL20" s="22">
        <f>IF('BK4_1_04-05'!J20&gt;='BK4_1_04-05'!G19,1,0)</f>
        <v>1</v>
      </c>
      <c r="AM20" s="22">
        <f>IF('BK4_1_04-05'!J20&gt;='BK4_1_04-05'!J21,1,0)</f>
        <v>0</v>
      </c>
      <c r="AN20" s="22">
        <f>IF('BK4_1_04-05'!J20&gt;='BK4_1_04-05'!J22,1,0)</f>
        <v>1</v>
      </c>
      <c r="AO20" s="22">
        <f>IF('BK4_1_04-05'!J20&gt;'BK4_1_04-05'!J17,1,0)</f>
        <v>0</v>
      </c>
      <c r="AP20" s="22">
        <f>IF('BK4_1_04-05'!J20&gt;'BK4_1_04-05'!J18,1,0)</f>
        <v>0</v>
      </c>
      <c r="AQ20" s="22">
        <f>IF('BK4_1_04-05'!J20&gt;'BK4_1_04-05'!J19,1,0)</f>
        <v>1</v>
      </c>
      <c r="AR20" s="22">
        <v>1</v>
      </c>
      <c r="AS20" s="9"/>
    </row>
    <row r="21" spans="21:44" ht="12.75">
      <c r="U21" s="21">
        <v>1</v>
      </c>
      <c r="V21" s="22">
        <f>IF('BK4_1_04-05'!G21&gt;='BK4_1_04-05'!G22,1,0)</f>
        <v>0</v>
      </c>
      <c r="W21" s="22">
        <f>IF('BK4_1_04-05'!G21&gt;'BK4_1_04-05'!G17,1,0)</f>
        <v>1</v>
      </c>
      <c r="X21" s="22">
        <f>IF('BK4_1_04-05'!G21&gt;'BK4_1_04-05'!G18,1,0)</f>
        <v>1</v>
      </c>
      <c r="Y21" s="22">
        <f>IF('BK4_1_04-05'!G21&gt;'BK4_1_04-05'!G19,1,0)</f>
        <v>1</v>
      </c>
      <c r="Z21" s="22">
        <f>IF('BK4_1_04-05'!G21&gt;'BK4_1_04-05'!G20,1,0)</f>
        <v>1</v>
      </c>
      <c r="AA21" s="22">
        <f>IF('BK4_1_04-05'!G21&gt;'BK4_1_04-05'!J21,1,0)</f>
        <v>0</v>
      </c>
      <c r="AB21" s="22">
        <f>IF('BK4_1_04-05'!G21&gt;'BK4_1_04-05'!J22,1,0)</f>
        <v>1</v>
      </c>
      <c r="AC21" s="22">
        <f>IF('BK4_1_04-05'!G21&gt;'BK4_1_04-05'!J17,1,0)</f>
        <v>0</v>
      </c>
      <c r="AD21" s="22">
        <f>IF('BK4_1_04-05'!G21&gt;'BK4_1_04-05'!J18,1,0)</f>
        <v>0</v>
      </c>
      <c r="AE21" s="22">
        <f>IF('BK4_1_04-05'!G21&gt;'BK4_1_04-05'!J19,1,0)</f>
        <v>0</v>
      </c>
      <c r="AF21" s="24">
        <f>IF('BK4_1_04-05'!G21&gt;'BK4_1_04-05'!J20,1,0)</f>
        <v>0</v>
      </c>
      <c r="AG21" s="22">
        <f>IF('BK4_1_04-05'!J21&gt;='BK4_1_04-05'!G21,1,0)</f>
        <v>1</v>
      </c>
      <c r="AH21" s="22">
        <f>IF('BK4_1_04-05'!J21&gt;='BK4_1_04-05'!G22,1,0)</f>
        <v>0</v>
      </c>
      <c r="AI21" s="22">
        <f>IF('BK4_1_04-05'!J21&gt;='BK4_1_04-05'!G17,1,0)</f>
        <v>1</v>
      </c>
      <c r="AJ21" s="22">
        <f>IF('BK4_1_04-05'!J21&gt;='BK4_1_04-05'!G18,1,0)</f>
        <v>1</v>
      </c>
      <c r="AK21" s="22">
        <f>IF('BK4_1_04-05'!J21&gt;='BK4_1_04-05'!G19,1,0)</f>
        <v>1</v>
      </c>
      <c r="AL21" s="22">
        <f>IF('BK4_1_04-05'!J21&gt;='BK4_1_04-05'!G20,1,0)</f>
        <v>1</v>
      </c>
      <c r="AM21" s="22">
        <f>IF('BK4_1_04-05'!J21&gt;='BK4_1_04-05'!J22,1,0)</f>
        <v>1</v>
      </c>
      <c r="AN21" s="22">
        <f>IF('BK4_1_04-05'!J21&gt;'BK4_1_04-05'!J17,1,0)</f>
        <v>0</v>
      </c>
      <c r="AO21" s="22">
        <f>IF('BK4_1_04-05'!J21&gt;'BK4_1_04-05'!J18,1,0)</f>
        <v>0</v>
      </c>
      <c r="AP21" s="22">
        <f>IF('BK4_1_04-05'!J21&gt;'BK4_1_04-05'!J19,1,0)</f>
        <v>1</v>
      </c>
      <c r="AQ21" s="22">
        <f>IF('BK4_1_04-05'!J21&gt;'BK4_1_04-05'!J20,1,0)</f>
        <v>1</v>
      </c>
      <c r="AR21" s="22">
        <v>1</v>
      </c>
    </row>
    <row r="22" spans="21:44" ht="12.75">
      <c r="U22" s="21">
        <v>1</v>
      </c>
      <c r="V22" s="22">
        <f>IF('BK4_1_04-05'!G22&gt;'BK4_1_04-05'!G17,1,0)</f>
        <v>1</v>
      </c>
      <c r="W22" s="22">
        <f>IF('BK4_1_04-05'!G22&gt;'BK4_1_04-05'!G18,1,0)</f>
        <v>1</v>
      </c>
      <c r="X22" s="22">
        <f>IF('BK4_1_04-05'!G22&gt;'BK4_1_04-05'!G19,1,0)</f>
        <v>1</v>
      </c>
      <c r="Y22" s="22">
        <f>IF('BK4_1_04-05'!G22&gt;'BK4_1_04-05'!G20,1,0)</f>
        <v>1</v>
      </c>
      <c r="Z22" s="22">
        <f>IF('BK4_1_04-05'!G22&gt;'BK4_1_04-05'!G21,1,0)</f>
        <v>1</v>
      </c>
      <c r="AA22" s="22">
        <f>IF('BK4_1_04-05'!G22&gt;'BK4_1_04-05'!J22,1,0)</f>
        <v>1</v>
      </c>
      <c r="AB22" s="22">
        <f>IF('BK4_1_04-05'!G22&gt;'BK4_1_04-05'!J17,1,0)</f>
        <v>1</v>
      </c>
      <c r="AC22" s="22">
        <f>IF('BK4_1_04-05'!G22&gt;'BK4_1_04-05'!J18,1,0)</f>
        <v>1</v>
      </c>
      <c r="AD22" s="22">
        <f>IF('BK4_1_04-05'!G22&gt;'BK4_1_04-05'!J19,1,0)</f>
        <v>1</v>
      </c>
      <c r="AE22" s="22">
        <f>IF('BK4_1_04-05'!G22&gt;'BK4_1_04-05'!J20,1,0)</f>
        <v>1</v>
      </c>
      <c r="AF22" s="24">
        <f>IF('BK4_1_04-05'!G22&gt;'BK4_1_04-05'!J21,1,0)</f>
        <v>1</v>
      </c>
      <c r="AG22" s="22">
        <f>IF('BK4_1_04-05'!J22&gt;='BK4_1_04-05'!G22,1,0)</f>
        <v>0</v>
      </c>
      <c r="AH22" s="22">
        <f>IF('BK4_1_04-05'!J22&gt;='BK4_1_04-05'!G17,1,0)</f>
        <v>1</v>
      </c>
      <c r="AI22" s="22">
        <f>IF('BK4_1_04-05'!J22&gt;='BK4_1_04-05'!G18,1,0)</f>
        <v>1</v>
      </c>
      <c r="AJ22" s="22">
        <f>IF('BK4_1_04-05'!J22&gt;='BK4_1_04-05'!G19,1,0)</f>
        <v>1</v>
      </c>
      <c r="AK22" s="22">
        <f>IF('BK4_1_04-05'!J22&gt;='BK4_1_04-05'!G20,1,0)</f>
        <v>1</v>
      </c>
      <c r="AL22" s="22">
        <f>IF('BK4_1_04-05'!J22&gt;='BK4_1_04-05'!G21,1,0)</f>
        <v>0</v>
      </c>
      <c r="AM22" s="22">
        <f>IF('BK4_1_04-05'!J22&gt;'BK4_1_04-05'!J17,1,0)</f>
        <v>0</v>
      </c>
      <c r="AN22" s="22">
        <f>IF('BK4_1_04-05'!J22&gt;'BK4_1_04-05'!J18,1,0)</f>
        <v>0</v>
      </c>
      <c r="AO22" s="22">
        <f>IF('BK4_1_04-05'!J22&gt;'BK4_1_04-05'!J19,1,0)</f>
        <v>0</v>
      </c>
      <c r="AP22" s="22">
        <f>IF('BK4_1_04-05'!J22&gt;'BK4_1_04-05'!J20,1,0)</f>
        <v>0</v>
      </c>
      <c r="AQ22" s="22">
        <f>IF('BK4_1_04-05'!J22&gt;'BK4_1_04-05'!J21,1,0)</f>
        <v>0</v>
      </c>
      <c r="AR22" s="22">
        <v>1</v>
      </c>
    </row>
  </sheetData>
  <printOptions gridLines="1"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421875" style="0" bestFit="1" customWidth="1"/>
  </cols>
  <sheetData/>
  <printOptions gridLines="1"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421875" style="0" bestFit="1" customWidth="1"/>
  </cols>
  <sheetData/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6</v>
      </c>
      <c r="Q4" s="10"/>
    </row>
    <row r="5" ht="3" customHeight="1">
      <c r="M5" s="11"/>
    </row>
    <row r="6" spans="1:17" ht="15">
      <c r="A6" s="4" t="s">
        <v>53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2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5" t="s">
        <v>54</v>
      </c>
      <c r="D8" s="55"/>
      <c r="E8" s="55"/>
      <c r="F8" s="55"/>
      <c r="G8" s="55"/>
      <c r="H8" s="55"/>
      <c r="I8" s="55"/>
      <c r="J8" s="55"/>
      <c r="K8" s="55"/>
      <c r="L8" s="55"/>
      <c r="M8" s="56"/>
      <c r="N8" s="27"/>
      <c r="O8" s="4" t="s">
        <v>8</v>
      </c>
      <c r="P8" s="74"/>
      <c r="Q8" s="57" t="s">
        <v>55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27"/>
      <c r="C10" s="72" t="s">
        <v>56</v>
      </c>
      <c r="D10" s="63"/>
      <c r="E10" s="63"/>
      <c r="F10" s="63"/>
      <c r="G10" s="63"/>
      <c r="H10" s="39"/>
      <c r="I10" s="27"/>
      <c r="J10" s="8" t="s">
        <v>12</v>
      </c>
      <c r="K10" s="27"/>
      <c r="L10" s="72" t="s">
        <v>11</v>
      </c>
      <c r="M10" s="63"/>
      <c r="N10" s="63"/>
      <c r="O10" s="63"/>
      <c r="P10" s="63"/>
      <c r="Q10" s="63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73" t="s">
        <v>57</v>
      </c>
      <c r="D12" s="52"/>
      <c r="E12" s="52"/>
      <c r="F12" s="52"/>
      <c r="G12" s="52"/>
      <c r="H12" s="40"/>
      <c r="I12" s="28"/>
      <c r="J12" s="8" t="s">
        <v>16</v>
      </c>
      <c r="K12" s="28"/>
      <c r="L12" s="73" t="s">
        <v>15</v>
      </c>
      <c r="M12" s="52"/>
      <c r="N12" s="52"/>
      <c r="O12" s="52"/>
      <c r="P12" s="52"/>
      <c r="Q12" s="52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3"/>
      <c r="B14" s="73" t="s">
        <v>58</v>
      </c>
      <c r="C14" s="52"/>
      <c r="D14" s="52"/>
      <c r="E14" s="29" t="s">
        <v>19</v>
      </c>
      <c r="F14" s="74"/>
      <c r="G14" s="64" t="s">
        <v>59</v>
      </c>
      <c r="H14" s="39"/>
      <c r="I14" s="27"/>
      <c r="J14" s="73"/>
      <c r="K14" s="73" t="s">
        <v>18</v>
      </c>
      <c r="L14" s="52"/>
      <c r="M14" s="52"/>
      <c r="N14" s="27"/>
      <c r="O14" s="29" t="s">
        <v>19</v>
      </c>
      <c r="P14" s="74"/>
      <c r="Q14" s="64" t="s">
        <v>20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23</v>
      </c>
      <c r="B16" s="61" t="s">
        <v>24</v>
      </c>
      <c r="C16" s="62"/>
      <c r="D16" s="62"/>
      <c r="E16" s="17"/>
      <c r="F16" s="17" t="s">
        <v>25</v>
      </c>
      <c r="G16" s="61" t="s">
        <v>26</v>
      </c>
      <c r="H16" s="17"/>
      <c r="I16" s="61"/>
      <c r="J16" s="17" t="s">
        <v>26</v>
      </c>
      <c r="K16" s="17" t="s">
        <v>25</v>
      </c>
      <c r="L16" s="61" t="s">
        <v>27</v>
      </c>
      <c r="M16" s="62"/>
      <c r="N16" s="62"/>
      <c r="O16" s="62"/>
      <c r="P16" s="17"/>
      <c r="Q16" s="14" t="s">
        <v>28</v>
      </c>
    </row>
    <row r="17" spans="1:17" ht="16.5" customHeight="1">
      <c r="A17" s="44">
        <v>13</v>
      </c>
      <c r="B17" s="58" t="s">
        <v>60</v>
      </c>
      <c r="C17" s="59"/>
      <c r="D17" s="59"/>
      <c r="E17" s="60"/>
      <c r="F17" s="50">
        <v>11</v>
      </c>
      <c r="G17" s="53">
        <v>833</v>
      </c>
      <c r="H17" s="54"/>
      <c r="I17" s="53"/>
      <c r="J17" s="54">
        <v>723</v>
      </c>
      <c r="K17" s="51">
        <v>2</v>
      </c>
      <c r="L17" s="58" t="s">
        <v>61</v>
      </c>
      <c r="M17" s="59"/>
      <c r="N17" s="59"/>
      <c r="O17" s="59"/>
      <c r="P17" s="60"/>
      <c r="Q17" s="48">
        <v>16</v>
      </c>
    </row>
    <row r="18" spans="1:17" ht="16.5" customHeight="1">
      <c r="A18" s="45">
        <v>14</v>
      </c>
      <c r="B18" s="58" t="s">
        <v>62</v>
      </c>
      <c r="C18" s="59"/>
      <c r="D18" s="59"/>
      <c r="E18" s="60"/>
      <c r="F18" s="50">
        <v>10</v>
      </c>
      <c r="G18" s="53">
        <v>779</v>
      </c>
      <c r="H18" s="54"/>
      <c r="I18" s="53"/>
      <c r="J18" s="54">
        <v>736</v>
      </c>
      <c r="K18" s="51">
        <v>5</v>
      </c>
      <c r="L18" s="58" t="s">
        <v>31</v>
      </c>
      <c r="M18" s="59"/>
      <c r="N18" s="59"/>
      <c r="O18" s="59"/>
      <c r="P18" s="60"/>
      <c r="Q18" s="48">
        <v>8</v>
      </c>
    </row>
    <row r="19" spans="1:17" ht="16.5" customHeight="1">
      <c r="A19" s="45">
        <v>16</v>
      </c>
      <c r="B19" s="58" t="s">
        <v>63</v>
      </c>
      <c r="C19" s="59"/>
      <c r="D19" s="59"/>
      <c r="E19" s="60"/>
      <c r="F19" s="50">
        <v>8</v>
      </c>
      <c r="G19" s="53">
        <v>758</v>
      </c>
      <c r="H19" s="54"/>
      <c r="I19" s="53"/>
      <c r="J19" s="54">
        <v>727</v>
      </c>
      <c r="K19" s="51">
        <v>3</v>
      </c>
      <c r="L19" s="58" t="s">
        <v>33</v>
      </c>
      <c r="M19" s="59"/>
      <c r="N19" s="59"/>
      <c r="O19" s="59"/>
      <c r="P19" s="60"/>
      <c r="Q19" s="48">
        <v>9</v>
      </c>
    </row>
    <row r="20" spans="1:17" ht="16.5" customHeight="1">
      <c r="A20" s="45">
        <v>17</v>
      </c>
      <c r="B20" s="58" t="s">
        <v>64</v>
      </c>
      <c r="C20" s="59"/>
      <c r="D20" s="59"/>
      <c r="E20" s="60"/>
      <c r="F20" s="50">
        <v>9</v>
      </c>
      <c r="G20" s="53">
        <v>778</v>
      </c>
      <c r="H20" s="54"/>
      <c r="I20" s="53"/>
      <c r="J20" s="54">
        <v>700</v>
      </c>
      <c r="K20" s="51">
        <v>1</v>
      </c>
      <c r="L20" s="58" t="s">
        <v>35</v>
      </c>
      <c r="M20" s="59"/>
      <c r="N20" s="59"/>
      <c r="O20" s="59"/>
      <c r="P20" s="60"/>
      <c r="Q20" s="48">
        <v>10</v>
      </c>
    </row>
    <row r="21" spans="1:17" ht="16.5" customHeight="1">
      <c r="A21" s="46">
        <v>18</v>
      </c>
      <c r="B21" s="58" t="s">
        <v>65</v>
      </c>
      <c r="C21" s="59"/>
      <c r="D21" s="59"/>
      <c r="E21" s="60"/>
      <c r="F21" s="50">
        <v>12</v>
      </c>
      <c r="G21" s="53">
        <v>882</v>
      </c>
      <c r="H21" s="54"/>
      <c r="I21" s="53"/>
      <c r="J21" s="54">
        <v>742</v>
      </c>
      <c r="K21" s="51">
        <v>6</v>
      </c>
      <c r="L21" s="58" t="s">
        <v>37</v>
      </c>
      <c r="M21" s="59"/>
      <c r="N21" s="59"/>
      <c r="O21" s="59"/>
      <c r="P21" s="60"/>
      <c r="Q21" s="48">
        <v>11</v>
      </c>
    </row>
    <row r="22" spans="1:17" ht="16.5" customHeight="1">
      <c r="A22" s="47">
        <v>50</v>
      </c>
      <c r="B22" s="58" t="s">
        <v>66</v>
      </c>
      <c r="C22" s="59"/>
      <c r="D22" s="59"/>
      <c r="E22" s="60"/>
      <c r="F22" s="50">
        <v>7</v>
      </c>
      <c r="G22" s="53">
        <v>758</v>
      </c>
      <c r="H22" s="54"/>
      <c r="I22" s="53"/>
      <c r="J22" s="54">
        <v>729</v>
      </c>
      <c r="K22" s="51">
        <v>4</v>
      </c>
      <c r="L22" s="58" t="s">
        <v>67</v>
      </c>
      <c r="M22" s="66"/>
      <c r="N22" s="66"/>
      <c r="O22" s="66"/>
      <c r="P22" s="67"/>
      <c r="Q22" s="49">
        <v>19</v>
      </c>
    </row>
    <row r="23" spans="1:17" ht="16.5">
      <c r="A23" s="18"/>
      <c r="B23" s="18"/>
      <c r="C23" s="18"/>
      <c r="D23" s="18"/>
      <c r="E23" s="19"/>
      <c r="F23" s="19" t="s">
        <v>41</v>
      </c>
      <c r="G23" s="69">
        <f>SUM(G17:H22)</f>
        <v>4788</v>
      </c>
      <c r="H23" s="70"/>
      <c r="I23" s="69">
        <f>SUM(I17:J22)</f>
        <v>4357</v>
      </c>
      <c r="J23" s="70">
        <f>SUM(I17:J22)</f>
        <v>4357</v>
      </c>
      <c r="K23" s="20" t="s">
        <v>42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431</v>
      </c>
      <c r="B25" s="36">
        <f>IF(G23=0,0,AVERAGE(G17:H22))</f>
        <v>798</v>
      </c>
      <c r="F25" s="5" t="s">
        <v>43</v>
      </c>
      <c r="G25" s="41">
        <f>SUM(F17:F22)</f>
        <v>57</v>
      </c>
      <c r="H25" s="42"/>
      <c r="I25" s="42"/>
      <c r="J25" s="41">
        <f>SUM(K17:K22)</f>
        <v>21</v>
      </c>
      <c r="K25" s="4" t="s">
        <v>44</v>
      </c>
      <c r="L25" s="4"/>
      <c r="P25" s="35">
        <f>IF(I23=0,0,AVERAGE(I17:J22))</f>
        <v>726.1666666666666</v>
      </c>
      <c r="Q25" s="34">
        <f>I23-G23</f>
        <v>-431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45</v>
      </c>
      <c r="B27" s="33" t="s">
        <v>46</v>
      </c>
      <c r="F27" s="5" t="s">
        <v>47</v>
      </c>
      <c r="G27" s="41">
        <v>3</v>
      </c>
      <c r="H27" s="42"/>
      <c r="I27" s="42"/>
      <c r="J27" s="41">
        <v>0</v>
      </c>
      <c r="K27" s="4" t="s">
        <v>48</v>
      </c>
      <c r="L27" s="4"/>
      <c r="P27" s="32" t="s">
        <v>45</v>
      </c>
      <c r="Q27" s="33" t="s">
        <v>46</v>
      </c>
    </row>
    <row r="28" spans="1:17" ht="18" customHeight="1">
      <c r="A28" s="4" t="s">
        <v>49</v>
      </c>
      <c r="B28" s="4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50</v>
      </c>
      <c r="B30" s="4"/>
      <c r="C30" s="4"/>
      <c r="D30" s="71"/>
      <c r="E30" s="71" t="s">
        <v>68</v>
      </c>
      <c r="F30" s="71"/>
      <c r="G30" s="71"/>
      <c r="H30" s="28"/>
      <c r="I30" s="28"/>
      <c r="J30" s="4" t="s">
        <v>50</v>
      </c>
      <c r="M30" s="65"/>
      <c r="N30" s="65"/>
      <c r="O30" s="65" t="s">
        <v>51</v>
      </c>
      <c r="P30" s="65"/>
      <c r="Q30" s="65"/>
    </row>
  </sheetData>
  <printOptions/>
  <pageMargins left="0.75" right="0.48" top="0.5" bottom="1" header="0.31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9</v>
      </c>
      <c r="Q4" s="10"/>
    </row>
    <row r="5" ht="3" customHeight="1">
      <c r="M5" s="11"/>
    </row>
    <row r="6" spans="1:17" ht="15">
      <c r="A6" s="4" t="s">
        <v>53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3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5" t="s">
        <v>70</v>
      </c>
      <c r="D8" s="55"/>
      <c r="E8" s="55"/>
      <c r="F8" s="55"/>
      <c r="G8" s="55"/>
      <c r="H8" s="55"/>
      <c r="I8" s="55"/>
      <c r="J8" s="55"/>
      <c r="K8" s="55"/>
      <c r="L8" s="55"/>
      <c r="M8" s="56"/>
      <c r="N8" s="27"/>
      <c r="O8" s="4" t="s">
        <v>8</v>
      </c>
      <c r="P8" s="74"/>
      <c r="Q8" s="57" t="s">
        <v>71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27"/>
      <c r="C10" s="72" t="s">
        <v>72</v>
      </c>
      <c r="D10" s="63"/>
      <c r="E10" s="63"/>
      <c r="F10" s="63"/>
      <c r="G10" s="63"/>
      <c r="H10" s="39"/>
      <c r="I10" s="27"/>
      <c r="J10" s="8" t="s">
        <v>12</v>
      </c>
      <c r="K10" s="27"/>
      <c r="L10" s="72" t="s">
        <v>11</v>
      </c>
      <c r="M10" s="63"/>
      <c r="N10" s="63"/>
      <c r="O10" s="63"/>
      <c r="P10" s="63"/>
      <c r="Q10" s="63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73" t="s">
        <v>73</v>
      </c>
      <c r="D12" s="52"/>
      <c r="E12" s="52"/>
      <c r="F12" s="52"/>
      <c r="G12" s="52"/>
      <c r="H12" s="40"/>
      <c r="I12" s="28"/>
      <c r="J12" s="8" t="s">
        <v>16</v>
      </c>
      <c r="K12" s="28"/>
      <c r="L12" s="73" t="s">
        <v>15</v>
      </c>
      <c r="M12" s="52"/>
      <c r="N12" s="52"/>
      <c r="O12" s="52"/>
      <c r="P12" s="52"/>
      <c r="Q12" s="52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3" t="s">
        <v>74</v>
      </c>
      <c r="B14" s="73"/>
      <c r="C14" s="52"/>
      <c r="D14" s="52"/>
      <c r="E14" s="29" t="s">
        <v>19</v>
      </c>
      <c r="F14" s="74"/>
      <c r="G14" s="64" t="s">
        <v>75</v>
      </c>
      <c r="H14" s="39"/>
      <c r="I14" s="27"/>
      <c r="J14" s="73"/>
      <c r="K14" s="73" t="s">
        <v>18</v>
      </c>
      <c r="L14" s="52"/>
      <c r="M14" s="52"/>
      <c r="N14" s="27"/>
      <c r="O14" s="29" t="s">
        <v>19</v>
      </c>
      <c r="P14" s="74"/>
      <c r="Q14" s="64" t="s">
        <v>20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23</v>
      </c>
      <c r="B16" s="61" t="s">
        <v>24</v>
      </c>
      <c r="C16" s="62"/>
      <c r="D16" s="62"/>
      <c r="E16" s="17"/>
      <c r="F16" s="17" t="s">
        <v>25</v>
      </c>
      <c r="G16" s="61" t="s">
        <v>26</v>
      </c>
      <c r="H16" s="17"/>
      <c r="I16" s="61"/>
      <c r="J16" s="17" t="s">
        <v>26</v>
      </c>
      <c r="K16" s="17" t="s">
        <v>25</v>
      </c>
      <c r="L16" s="61" t="s">
        <v>27</v>
      </c>
      <c r="M16" s="62"/>
      <c r="N16" s="62"/>
      <c r="O16" s="62"/>
      <c r="P16" s="17"/>
      <c r="Q16" s="14" t="s">
        <v>28</v>
      </c>
    </row>
    <row r="17" spans="1:17" ht="16.5" customHeight="1">
      <c r="A17" s="44">
        <v>13</v>
      </c>
      <c r="B17" s="58" t="s">
        <v>76</v>
      </c>
      <c r="C17" s="59"/>
      <c r="D17" s="59"/>
      <c r="E17" s="60"/>
      <c r="F17" s="50">
        <v>8</v>
      </c>
      <c r="G17" s="53">
        <v>735</v>
      </c>
      <c r="H17" s="54"/>
      <c r="I17" s="53"/>
      <c r="J17" s="54">
        <v>670</v>
      </c>
      <c r="K17" s="51">
        <v>5</v>
      </c>
      <c r="L17" s="58" t="s">
        <v>61</v>
      </c>
      <c r="M17" s="59"/>
      <c r="N17" s="59"/>
      <c r="O17" s="59"/>
      <c r="P17" s="60"/>
      <c r="Q17" s="48">
        <v>16</v>
      </c>
    </row>
    <row r="18" spans="1:17" ht="16.5" customHeight="1">
      <c r="A18" s="45">
        <v>10</v>
      </c>
      <c r="B18" s="58" t="s">
        <v>77</v>
      </c>
      <c r="C18" s="59"/>
      <c r="D18" s="59"/>
      <c r="E18" s="60"/>
      <c r="F18" s="50">
        <v>9</v>
      </c>
      <c r="G18" s="53">
        <v>744</v>
      </c>
      <c r="H18" s="54"/>
      <c r="I18" s="53"/>
      <c r="J18" s="54">
        <v>643</v>
      </c>
      <c r="K18" s="51">
        <v>1</v>
      </c>
      <c r="L18" s="58" t="s">
        <v>31</v>
      </c>
      <c r="M18" s="59"/>
      <c r="N18" s="59"/>
      <c r="O18" s="59"/>
      <c r="P18" s="60"/>
      <c r="Q18" s="48">
        <v>8</v>
      </c>
    </row>
    <row r="19" spans="1:17" ht="16.5" customHeight="1">
      <c r="A19" s="45">
        <v>15</v>
      </c>
      <c r="B19" s="58" t="s">
        <v>78</v>
      </c>
      <c r="C19" s="59"/>
      <c r="D19" s="59"/>
      <c r="E19" s="60"/>
      <c r="F19" s="50">
        <v>12</v>
      </c>
      <c r="G19" s="53">
        <v>767</v>
      </c>
      <c r="H19" s="54"/>
      <c r="I19" s="53"/>
      <c r="J19" s="54">
        <v>652</v>
      </c>
      <c r="K19" s="51">
        <v>2</v>
      </c>
      <c r="L19" s="58" t="s">
        <v>33</v>
      </c>
      <c r="M19" s="59"/>
      <c r="N19" s="59"/>
      <c r="O19" s="59"/>
      <c r="P19" s="60"/>
      <c r="Q19" s="48">
        <v>9</v>
      </c>
    </row>
    <row r="20" spans="1:17" ht="16.5" customHeight="1">
      <c r="A20" s="45">
        <v>16</v>
      </c>
      <c r="B20" s="58" t="s">
        <v>79</v>
      </c>
      <c r="C20" s="59"/>
      <c r="D20" s="59"/>
      <c r="E20" s="60"/>
      <c r="F20" s="50">
        <v>10</v>
      </c>
      <c r="G20" s="53">
        <v>758</v>
      </c>
      <c r="H20" s="54"/>
      <c r="I20" s="53"/>
      <c r="J20" s="54">
        <v>719</v>
      </c>
      <c r="K20" s="51">
        <v>7</v>
      </c>
      <c r="L20" s="58" t="s">
        <v>35</v>
      </c>
      <c r="M20" s="59"/>
      <c r="N20" s="59"/>
      <c r="O20" s="59"/>
      <c r="P20" s="60"/>
      <c r="Q20" s="48">
        <v>10</v>
      </c>
    </row>
    <row r="21" spans="1:17" ht="16.5" customHeight="1">
      <c r="A21" s="46">
        <v>18</v>
      </c>
      <c r="B21" s="58" t="s">
        <v>80</v>
      </c>
      <c r="C21" s="59"/>
      <c r="D21" s="59"/>
      <c r="E21" s="60"/>
      <c r="F21" s="50">
        <v>11</v>
      </c>
      <c r="G21" s="53">
        <v>761</v>
      </c>
      <c r="H21" s="54"/>
      <c r="I21" s="53"/>
      <c r="J21" s="54">
        <v>699</v>
      </c>
      <c r="K21" s="51">
        <v>6</v>
      </c>
      <c r="L21" s="58" t="s">
        <v>37</v>
      </c>
      <c r="M21" s="59"/>
      <c r="N21" s="59"/>
      <c r="O21" s="59"/>
      <c r="P21" s="60"/>
      <c r="Q21" s="48">
        <v>11</v>
      </c>
    </row>
    <row r="22" spans="1:17" ht="16.5" customHeight="1">
      <c r="A22" s="47">
        <v>37</v>
      </c>
      <c r="B22" s="58" t="s">
        <v>81</v>
      </c>
      <c r="C22" s="59"/>
      <c r="D22" s="59"/>
      <c r="E22" s="60"/>
      <c r="F22" s="50">
        <v>3</v>
      </c>
      <c r="G22" s="53">
        <v>661</v>
      </c>
      <c r="H22" s="54"/>
      <c r="I22" s="53"/>
      <c r="J22" s="54">
        <v>662</v>
      </c>
      <c r="K22" s="51">
        <v>4</v>
      </c>
      <c r="L22" s="58" t="s">
        <v>82</v>
      </c>
      <c r="M22" s="66"/>
      <c r="N22" s="66"/>
      <c r="O22" s="66"/>
      <c r="P22" s="67"/>
      <c r="Q22" s="49">
        <v>7</v>
      </c>
    </row>
    <row r="23" spans="1:17" ht="16.5">
      <c r="A23" s="18"/>
      <c r="B23" s="18"/>
      <c r="C23" s="18"/>
      <c r="D23" s="18"/>
      <c r="E23" s="19"/>
      <c r="F23" s="19" t="s">
        <v>41</v>
      </c>
      <c r="G23" s="69">
        <f>SUM(G17:H22)</f>
        <v>4426</v>
      </c>
      <c r="H23" s="70"/>
      <c r="I23" s="69">
        <f>SUM(I17:J22)</f>
        <v>4045</v>
      </c>
      <c r="J23" s="70">
        <f>SUM(I17:J22)</f>
        <v>4045</v>
      </c>
      <c r="K23" s="20" t="s">
        <v>42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381</v>
      </c>
      <c r="B25" s="36">
        <f>IF(G23=0,0,AVERAGE(G17:H22))</f>
        <v>737.6666666666666</v>
      </c>
      <c r="F25" s="5" t="s">
        <v>43</v>
      </c>
      <c r="G25" s="41">
        <f>SUM(F17:F22)</f>
        <v>53</v>
      </c>
      <c r="H25" s="42"/>
      <c r="I25" s="42"/>
      <c r="J25" s="41">
        <f>SUM(K17:K22)</f>
        <v>25</v>
      </c>
      <c r="K25" s="4" t="s">
        <v>44</v>
      </c>
      <c r="L25" s="4"/>
      <c r="P25" s="35">
        <f>IF(I23=0,0,AVERAGE(I17:J22))</f>
        <v>674.1666666666666</v>
      </c>
      <c r="Q25" s="34">
        <f>I23-G23</f>
        <v>-381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45</v>
      </c>
      <c r="B27" s="33" t="s">
        <v>46</v>
      </c>
      <c r="F27" s="5" t="s">
        <v>47</v>
      </c>
      <c r="G27" s="41">
        <v>3</v>
      </c>
      <c r="H27" s="42"/>
      <c r="I27" s="42"/>
      <c r="J27" s="41">
        <v>0</v>
      </c>
      <c r="K27" s="4" t="s">
        <v>48</v>
      </c>
      <c r="L27" s="4"/>
      <c r="P27" s="32" t="s">
        <v>45</v>
      </c>
      <c r="Q27" s="33" t="s">
        <v>46</v>
      </c>
    </row>
    <row r="28" spans="1:17" ht="18" customHeight="1">
      <c r="A28" s="4" t="s">
        <v>49</v>
      </c>
      <c r="B28" s="4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50</v>
      </c>
      <c r="B30" s="4"/>
      <c r="C30" s="4"/>
      <c r="D30" s="71"/>
      <c r="E30" s="71" t="s">
        <v>83</v>
      </c>
      <c r="F30" s="71"/>
      <c r="G30" s="71"/>
      <c r="H30" s="28"/>
      <c r="I30" s="28"/>
      <c r="J30" s="4" t="s">
        <v>50</v>
      </c>
      <c r="M30" s="65"/>
      <c r="N30" s="65"/>
      <c r="O30" s="65" t="s">
        <v>84</v>
      </c>
      <c r="P30" s="65"/>
      <c r="Q30" s="65"/>
    </row>
  </sheetData>
  <printOptions/>
  <pageMargins left="0.75" right="0.48" top="0.5" bottom="1" header="0.31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14</v>
      </c>
      <c r="Q4" s="10"/>
    </row>
    <row r="5" ht="3" customHeight="1">
      <c r="M5" s="11"/>
    </row>
    <row r="6" spans="1:17" ht="15">
      <c r="A6" s="4" t="s">
        <v>53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4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5" t="s">
        <v>85</v>
      </c>
      <c r="D8" s="55"/>
      <c r="E8" s="55"/>
      <c r="F8" s="55"/>
      <c r="G8" s="55"/>
      <c r="H8" s="55"/>
      <c r="I8" s="55"/>
      <c r="J8" s="55"/>
      <c r="K8" s="55"/>
      <c r="L8" s="55"/>
      <c r="M8" s="56"/>
      <c r="N8" s="27"/>
      <c r="O8" s="4" t="s">
        <v>8</v>
      </c>
      <c r="P8" s="74"/>
      <c r="Q8" s="57" t="s">
        <v>86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27"/>
      <c r="C10" s="72" t="s">
        <v>11</v>
      </c>
      <c r="D10" s="63"/>
      <c r="E10" s="63"/>
      <c r="F10" s="63"/>
      <c r="G10" s="63"/>
      <c r="H10" s="39"/>
      <c r="I10" s="27"/>
      <c r="J10" s="8" t="s">
        <v>12</v>
      </c>
      <c r="K10" s="27"/>
      <c r="L10" s="72" t="s">
        <v>87</v>
      </c>
      <c r="M10" s="63"/>
      <c r="N10" s="63"/>
      <c r="O10" s="63"/>
      <c r="P10" s="63"/>
      <c r="Q10" s="63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73" t="s">
        <v>15</v>
      </c>
      <c r="D12" s="52"/>
      <c r="E12" s="52"/>
      <c r="F12" s="52"/>
      <c r="G12" s="52"/>
      <c r="H12" s="40"/>
      <c r="I12" s="28"/>
      <c r="J12" s="8" t="s">
        <v>16</v>
      </c>
      <c r="K12" s="28"/>
      <c r="L12" s="73" t="s">
        <v>88</v>
      </c>
      <c r="M12" s="52"/>
      <c r="N12" s="52"/>
      <c r="O12" s="52"/>
      <c r="P12" s="52"/>
      <c r="Q12" s="52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3"/>
      <c r="B14" s="73" t="s">
        <v>18</v>
      </c>
      <c r="C14" s="52"/>
      <c r="D14" s="52"/>
      <c r="E14" s="29" t="s">
        <v>19</v>
      </c>
      <c r="F14" s="74"/>
      <c r="G14" s="64" t="s">
        <v>20</v>
      </c>
      <c r="H14" s="39"/>
      <c r="I14" s="27"/>
      <c r="J14" s="73" t="s">
        <v>89</v>
      </c>
      <c r="K14" s="73"/>
      <c r="L14" s="52"/>
      <c r="M14" s="52"/>
      <c r="N14" s="27"/>
      <c r="O14" s="29" t="s">
        <v>19</v>
      </c>
      <c r="P14" s="74"/>
      <c r="Q14" s="64" t="s">
        <v>90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23</v>
      </c>
      <c r="B16" s="61" t="s">
        <v>24</v>
      </c>
      <c r="C16" s="62"/>
      <c r="D16" s="62"/>
      <c r="E16" s="17"/>
      <c r="F16" s="17" t="s">
        <v>25</v>
      </c>
      <c r="G16" s="61" t="s">
        <v>26</v>
      </c>
      <c r="H16" s="17"/>
      <c r="I16" s="61"/>
      <c r="J16" s="17" t="s">
        <v>26</v>
      </c>
      <c r="K16" s="17" t="s">
        <v>25</v>
      </c>
      <c r="L16" s="61" t="s">
        <v>27</v>
      </c>
      <c r="M16" s="62"/>
      <c r="N16" s="62"/>
      <c r="O16" s="62"/>
      <c r="P16" s="17"/>
      <c r="Q16" s="14" t="s">
        <v>28</v>
      </c>
    </row>
    <row r="17" spans="1:17" ht="16.5" customHeight="1">
      <c r="A17" s="44">
        <v>12</v>
      </c>
      <c r="B17" s="58" t="s">
        <v>39</v>
      </c>
      <c r="C17" s="59"/>
      <c r="D17" s="59"/>
      <c r="E17" s="60"/>
      <c r="F17" s="50">
        <v>10</v>
      </c>
      <c r="G17" s="53">
        <v>768</v>
      </c>
      <c r="H17" s="54"/>
      <c r="I17" s="53"/>
      <c r="J17" s="54">
        <v>769</v>
      </c>
      <c r="K17" s="51">
        <v>11</v>
      </c>
      <c r="L17" s="58" t="s">
        <v>91</v>
      </c>
      <c r="M17" s="59"/>
      <c r="N17" s="59"/>
      <c r="O17" s="59"/>
      <c r="P17" s="60"/>
      <c r="Q17" s="48">
        <v>11</v>
      </c>
    </row>
    <row r="18" spans="1:17" ht="16.5" customHeight="1">
      <c r="A18" s="45">
        <v>8</v>
      </c>
      <c r="B18" s="58" t="s">
        <v>31</v>
      </c>
      <c r="C18" s="59"/>
      <c r="D18" s="59"/>
      <c r="E18" s="60"/>
      <c r="F18" s="50">
        <v>3</v>
      </c>
      <c r="G18" s="53">
        <v>691</v>
      </c>
      <c r="H18" s="54"/>
      <c r="I18" s="53"/>
      <c r="J18" s="54">
        <v>758</v>
      </c>
      <c r="K18" s="51">
        <v>9</v>
      </c>
      <c r="L18" s="58" t="s">
        <v>92</v>
      </c>
      <c r="M18" s="59"/>
      <c r="N18" s="59"/>
      <c r="O18" s="59"/>
      <c r="P18" s="60"/>
      <c r="Q18" s="48">
        <v>7</v>
      </c>
    </row>
    <row r="19" spans="1:17" ht="16.5" customHeight="1">
      <c r="A19" s="45">
        <v>9</v>
      </c>
      <c r="B19" s="58" t="s">
        <v>33</v>
      </c>
      <c r="C19" s="59"/>
      <c r="D19" s="59"/>
      <c r="E19" s="60"/>
      <c r="F19" s="50">
        <v>6</v>
      </c>
      <c r="G19" s="53">
        <v>746</v>
      </c>
      <c r="H19" s="54"/>
      <c r="I19" s="53"/>
      <c r="J19" s="54">
        <v>758</v>
      </c>
      <c r="K19" s="51">
        <v>8</v>
      </c>
      <c r="L19" s="58" t="s">
        <v>93</v>
      </c>
      <c r="M19" s="59"/>
      <c r="N19" s="59"/>
      <c r="O19" s="59"/>
      <c r="P19" s="60"/>
      <c r="Q19" s="48">
        <v>8</v>
      </c>
    </row>
    <row r="20" spans="1:17" ht="16.5" customHeight="1">
      <c r="A20" s="45">
        <v>10</v>
      </c>
      <c r="B20" s="58" t="s">
        <v>35</v>
      </c>
      <c r="C20" s="59"/>
      <c r="D20" s="59"/>
      <c r="E20" s="60"/>
      <c r="F20" s="50">
        <v>2</v>
      </c>
      <c r="G20" s="53">
        <v>681</v>
      </c>
      <c r="H20" s="54"/>
      <c r="I20" s="53"/>
      <c r="J20" s="54">
        <v>674</v>
      </c>
      <c r="K20" s="51">
        <v>1</v>
      </c>
      <c r="L20" s="58" t="s">
        <v>94</v>
      </c>
      <c r="M20" s="59"/>
      <c r="N20" s="59"/>
      <c r="O20" s="59"/>
      <c r="P20" s="60"/>
      <c r="Q20" s="48">
        <v>12</v>
      </c>
    </row>
    <row r="21" spans="1:17" ht="16.5" customHeight="1">
      <c r="A21" s="45">
        <v>11</v>
      </c>
      <c r="B21" s="58" t="s">
        <v>37</v>
      </c>
      <c r="C21" s="59"/>
      <c r="D21" s="59"/>
      <c r="E21" s="60"/>
      <c r="F21" s="50">
        <v>7</v>
      </c>
      <c r="G21" s="53">
        <v>752</v>
      </c>
      <c r="H21" s="54"/>
      <c r="I21" s="53"/>
      <c r="J21" s="54">
        <v>741</v>
      </c>
      <c r="K21" s="51">
        <v>5</v>
      </c>
      <c r="L21" s="58" t="s">
        <v>95</v>
      </c>
      <c r="M21" s="59"/>
      <c r="N21" s="59"/>
      <c r="O21" s="59"/>
      <c r="P21" s="60"/>
      <c r="Q21" s="48">
        <v>13</v>
      </c>
    </row>
    <row r="22" spans="1:17" ht="16.5" customHeight="1">
      <c r="A22" s="45">
        <v>7</v>
      </c>
      <c r="B22" s="58" t="s">
        <v>82</v>
      </c>
      <c r="C22" s="59"/>
      <c r="D22" s="59"/>
      <c r="E22" s="60"/>
      <c r="F22" s="50">
        <v>4</v>
      </c>
      <c r="G22" s="53">
        <v>694</v>
      </c>
      <c r="H22" s="54"/>
      <c r="I22" s="53"/>
      <c r="J22" s="54">
        <v>783</v>
      </c>
      <c r="K22" s="51">
        <v>12</v>
      </c>
      <c r="L22" s="58" t="s">
        <v>96</v>
      </c>
      <c r="M22" s="66"/>
      <c r="N22" s="66"/>
      <c r="O22" s="66"/>
      <c r="P22" s="67"/>
      <c r="Q22" s="49">
        <v>9</v>
      </c>
    </row>
    <row r="23" spans="1:17" ht="16.5">
      <c r="A23" s="18"/>
      <c r="B23" s="18"/>
      <c r="C23" s="18"/>
      <c r="D23" s="18"/>
      <c r="E23" s="19"/>
      <c r="F23" s="19" t="s">
        <v>41</v>
      </c>
      <c r="G23" s="69">
        <f>SUM(G17:H22)</f>
        <v>4332</v>
      </c>
      <c r="H23" s="70"/>
      <c r="I23" s="69">
        <f>SUM(I17:J22)</f>
        <v>4483</v>
      </c>
      <c r="J23" s="70">
        <f>SUM(I17:J22)</f>
        <v>4483</v>
      </c>
      <c r="K23" s="20" t="s">
        <v>42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-151</v>
      </c>
      <c r="B25" s="36">
        <f>IF(G23=0,0,AVERAGE(G17:H22))</f>
        <v>722</v>
      </c>
      <c r="F25" s="5" t="s">
        <v>43</v>
      </c>
      <c r="G25" s="41">
        <f>SUM(F17:F22)</f>
        <v>32</v>
      </c>
      <c r="H25" s="42"/>
      <c r="I25" s="42"/>
      <c r="J25" s="41">
        <f>SUM(K17:K22)</f>
        <v>46</v>
      </c>
      <c r="K25" s="4" t="s">
        <v>44</v>
      </c>
      <c r="L25" s="4"/>
      <c r="P25" s="35">
        <f>IF(I23=0,0,AVERAGE(I17:J22))</f>
        <v>747.1666666666666</v>
      </c>
      <c r="Q25" s="34">
        <f>I23-G23</f>
        <v>151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45</v>
      </c>
      <c r="B27" s="33" t="s">
        <v>46</v>
      </c>
      <c r="F27" s="5" t="s">
        <v>47</v>
      </c>
      <c r="G27" s="41">
        <v>0</v>
      </c>
      <c r="H27" s="42"/>
      <c r="I27" s="42"/>
      <c r="J27" s="41">
        <v>3</v>
      </c>
      <c r="K27" s="4" t="s">
        <v>48</v>
      </c>
      <c r="L27" s="4"/>
      <c r="P27" s="32" t="s">
        <v>45</v>
      </c>
      <c r="Q27" s="33" t="s">
        <v>46</v>
      </c>
    </row>
    <row r="28" spans="1:17" ht="18" customHeight="1">
      <c r="A28" s="4" t="s">
        <v>49</v>
      </c>
      <c r="B28" s="4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50</v>
      </c>
      <c r="B30" s="4"/>
      <c r="C30" s="4"/>
      <c r="D30" s="76"/>
      <c r="E30" s="76" t="s">
        <v>51</v>
      </c>
      <c r="F30" s="76"/>
      <c r="G30" s="76"/>
      <c r="H30" s="28"/>
      <c r="I30" s="28"/>
      <c r="J30" s="4" t="s">
        <v>50</v>
      </c>
      <c r="M30" s="76"/>
      <c r="N30" s="76"/>
      <c r="O30" s="76" t="s">
        <v>97</v>
      </c>
      <c r="P30" s="76"/>
      <c r="Q30" s="76"/>
    </row>
  </sheetData>
  <printOptions/>
  <pageMargins left="0.75" right="0.48" top="0.5" bottom="1" header="0.31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17</v>
      </c>
      <c r="Q4" s="10"/>
    </row>
    <row r="5" ht="3" customHeight="1">
      <c r="M5" s="11"/>
    </row>
    <row r="6" spans="1:17" ht="15">
      <c r="A6" s="4" t="s">
        <v>53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5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5" t="s">
        <v>98</v>
      </c>
      <c r="D8" s="55"/>
      <c r="E8" s="55"/>
      <c r="F8" s="55"/>
      <c r="G8" s="55"/>
      <c r="H8" s="55"/>
      <c r="I8" s="55"/>
      <c r="J8" s="55"/>
      <c r="K8" s="55"/>
      <c r="L8" s="55"/>
      <c r="M8" s="56"/>
      <c r="N8" s="27"/>
      <c r="O8" s="4" t="s">
        <v>8</v>
      </c>
      <c r="P8" s="74"/>
      <c r="Q8" s="57" t="s">
        <v>99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27"/>
      <c r="C10" s="72" t="s">
        <v>100</v>
      </c>
      <c r="D10" s="63"/>
      <c r="E10" s="63"/>
      <c r="F10" s="63"/>
      <c r="G10" s="63"/>
      <c r="H10" s="39"/>
      <c r="I10" s="27"/>
      <c r="J10" s="8" t="s">
        <v>12</v>
      </c>
      <c r="K10" s="27"/>
      <c r="L10" s="72" t="s">
        <v>11</v>
      </c>
      <c r="M10" s="63"/>
      <c r="N10" s="63"/>
      <c r="O10" s="63"/>
      <c r="P10" s="63"/>
      <c r="Q10" s="63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73" t="s">
        <v>101</v>
      </c>
      <c r="D12" s="52"/>
      <c r="E12" s="52"/>
      <c r="F12" s="52"/>
      <c r="G12" s="52"/>
      <c r="H12" s="40"/>
      <c r="I12" s="28"/>
      <c r="J12" s="8" t="s">
        <v>16</v>
      </c>
      <c r="K12" s="28"/>
      <c r="L12" s="73" t="s">
        <v>15</v>
      </c>
      <c r="M12" s="52"/>
      <c r="N12" s="52"/>
      <c r="O12" s="52"/>
      <c r="P12" s="52"/>
      <c r="Q12" s="52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3"/>
      <c r="B14" s="73" t="s">
        <v>102</v>
      </c>
      <c r="C14" s="52"/>
      <c r="D14" s="52"/>
      <c r="E14" s="29" t="s">
        <v>19</v>
      </c>
      <c r="F14" s="74"/>
      <c r="G14" s="64" t="s">
        <v>103</v>
      </c>
      <c r="H14" s="39"/>
      <c r="I14" s="27"/>
      <c r="J14" s="73"/>
      <c r="K14" s="73" t="s">
        <v>18</v>
      </c>
      <c r="L14" s="52"/>
      <c r="M14" s="52"/>
      <c r="N14" s="27"/>
      <c r="O14" s="29" t="s">
        <v>19</v>
      </c>
      <c r="P14" s="74"/>
      <c r="Q14" s="64" t="s">
        <v>20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23</v>
      </c>
      <c r="B16" s="61" t="s">
        <v>24</v>
      </c>
      <c r="C16" s="62"/>
      <c r="D16" s="62"/>
      <c r="E16" s="17"/>
      <c r="F16" s="17" t="s">
        <v>25</v>
      </c>
      <c r="G16" s="61" t="s">
        <v>26</v>
      </c>
      <c r="H16" s="17"/>
      <c r="I16" s="61"/>
      <c r="J16" s="17" t="s">
        <v>26</v>
      </c>
      <c r="K16" s="17" t="s">
        <v>25</v>
      </c>
      <c r="L16" s="61" t="s">
        <v>27</v>
      </c>
      <c r="M16" s="62"/>
      <c r="N16" s="62"/>
      <c r="O16" s="62"/>
      <c r="P16" s="17"/>
      <c r="Q16" s="14" t="s">
        <v>28</v>
      </c>
    </row>
    <row r="17" spans="1:17" ht="16.5" customHeight="1">
      <c r="A17" s="44">
        <v>2</v>
      </c>
      <c r="B17" s="58" t="s">
        <v>104</v>
      </c>
      <c r="C17" s="59"/>
      <c r="D17" s="59"/>
      <c r="E17" s="60"/>
      <c r="F17" s="50">
        <v>9</v>
      </c>
      <c r="G17" s="53">
        <v>773</v>
      </c>
      <c r="H17" s="54"/>
      <c r="I17" s="53"/>
      <c r="J17" s="54">
        <v>700</v>
      </c>
      <c r="K17" s="51">
        <v>4</v>
      </c>
      <c r="L17" s="58" t="s">
        <v>105</v>
      </c>
      <c r="M17" s="59"/>
      <c r="N17" s="59"/>
      <c r="O17" s="59"/>
      <c r="P17" s="60"/>
      <c r="Q17" s="48">
        <v>15</v>
      </c>
    </row>
    <row r="18" spans="1:17" ht="16.5" customHeight="1">
      <c r="A18" s="45">
        <v>7</v>
      </c>
      <c r="B18" s="58" t="s">
        <v>106</v>
      </c>
      <c r="C18" s="59"/>
      <c r="D18" s="59"/>
      <c r="E18" s="60"/>
      <c r="F18" s="50">
        <v>11</v>
      </c>
      <c r="G18" s="53">
        <v>798</v>
      </c>
      <c r="H18" s="54"/>
      <c r="I18" s="53"/>
      <c r="J18" s="54">
        <v>670</v>
      </c>
      <c r="K18" s="51">
        <v>1</v>
      </c>
      <c r="L18" s="58" t="s">
        <v>31</v>
      </c>
      <c r="M18" s="59"/>
      <c r="N18" s="59"/>
      <c r="O18" s="59"/>
      <c r="P18" s="60"/>
      <c r="Q18" s="48">
        <v>8</v>
      </c>
    </row>
    <row r="19" spans="1:17" ht="16.5" customHeight="1">
      <c r="A19" s="45">
        <v>8</v>
      </c>
      <c r="B19" s="58" t="s">
        <v>107</v>
      </c>
      <c r="C19" s="59"/>
      <c r="D19" s="59"/>
      <c r="E19" s="60"/>
      <c r="F19" s="50">
        <v>10</v>
      </c>
      <c r="G19" s="53">
        <v>788</v>
      </c>
      <c r="H19" s="54"/>
      <c r="I19" s="53"/>
      <c r="J19" s="54">
        <v>671</v>
      </c>
      <c r="K19" s="51">
        <v>2</v>
      </c>
      <c r="L19" s="58" t="s">
        <v>108</v>
      </c>
      <c r="M19" s="59"/>
      <c r="N19" s="59"/>
      <c r="O19" s="59"/>
      <c r="P19" s="60"/>
      <c r="Q19" s="48">
        <v>23</v>
      </c>
    </row>
    <row r="20" spans="1:17" ht="16.5" customHeight="1">
      <c r="A20" s="45">
        <v>11</v>
      </c>
      <c r="B20" s="58" t="s">
        <v>109</v>
      </c>
      <c r="C20" s="59"/>
      <c r="D20" s="59"/>
      <c r="E20" s="60"/>
      <c r="F20" s="50">
        <v>12</v>
      </c>
      <c r="G20" s="53">
        <v>826</v>
      </c>
      <c r="H20" s="54"/>
      <c r="I20" s="53"/>
      <c r="J20" s="54">
        <v>738</v>
      </c>
      <c r="K20" s="51">
        <v>6</v>
      </c>
      <c r="L20" s="58" t="s">
        <v>35</v>
      </c>
      <c r="M20" s="59"/>
      <c r="N20" s="59"/>
      <c r="O20" s="59"/>
      <c r="P20" s="60"/>
      <c r="Q20" s="48">
        <v>10</v>
      </c>
    </row>
    <row r="21" spans="1:17" ht="16.5" customHeight="1">
      <c r="A21" s="45">
        <v>12</v>
      </c>
      <c r="B21" s="58" t="s">
        <v>110</v>
      </c>
      <c r="C21" s="59"/>
      <c r="D21" s="59"/>
      <c r="E21" s="60"/>
      <c r="F21" s="50">
        <v>8</v>
      </c>
      <c r="G21" s="53">
        <v>771</v>
      </c>
      <c r="H21" s="54"/>
      <c r="I21" s="53"/>
      <c r="J21" s="54">
        <v>727</v>
      </c>
      <c r="K21" s="51">
        <v>5</v>
      </c>
      <c r="L21" s="58" t="s">
        <v>111</v>
      </c>
      <c r="M21" s="59"/>
      <c r="N21" s="59"/>
      <c r="O21" s="59"/>
      <c r="P21" s="60"/>
      <c r="Q21" s="48">
        <v>11</v>
      </c>
    </row>
    <row r="22" spans="1:17" ht="16.5" customHeight="1">
      <c r="A22" s="45">
        <v>14</v>
      </c>
      <c r="B22" s="58" t="s">
        <v>112</v>
      </c>
      <c r="C22" s="59"/>
      <c r="D22" s="59"/>
      <c r="E22" s="60"/>
      <c r="F22" s="50">
        <v>7</v>
      </c>
      <c r="G22" s="53">
        <v>766</v>
      </c>
      <c r="H22" s="54"/>
      <c r="I22" s="53"/>
      <c r="J22" s="54">
        <v>678</v>
      </c>
      <c r="K22" s="51">
        <v>3</v>
      </c>
      <c r="L22" s="58" t="s">
        <v>82</v>
      </c>
      <c r="M22" s="66"/>
      <c r="N22" s="66"/>
      <c r="O22" s="66"/>
      <c r="P22" s="67"/>
      <c r="Q22" s="49">
        <v>7</v>
      </c>
    </row>
    <row r="23" spans="1:17" ht="16.5">
      <c r="A23" s="18"/>
      <c r="B23" s="18"/>
      <c r="C23" s="18"/>
      <c r="D23" s="18"/>
      <c r="E23" s="19"/>
      <c r="F23" s="19" t="s">
        <v>41</v>
      </c>
      <c r="G23" s="69">
        <f>SUM(G17:H22)</f>
        <v>4722</v>
      </c>
      <c r="H23" s="70"/>
      <c r="I23" s="69">
        <f>SUM(I17:J22)</f>
        <v>4184</v>
      </c>
      <c r="J23" s="70">
        <f>SUM(I17:J22)</f>
        <v>4184</v>
      </c>
      <c r="K23" s="20" t="s">
        <v>42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538</v>
      </c>
      <c r="B25" s="36">
        <f>IF(G23=0,0,AVERAGE(G17:H22))</f>
        <v>787</v>
      </c>
      <c r="F25" s="5" t="s">
        <v>43</v>
      </c>
      <c r="G25" s="41">
        <f>SUM(F17:F22)</f>
        <v>57</v>
      </c>
      <c r="H25" s="42"/>
      <c r="I25" s="42"/>
      <c r="J25" s="41">
        <f>SUM(K17:K22)</f>
        <v>21</v>
      </c>
      <c r="K25" s="4" t="s">
        <v>44</v>
      </c>
      <c r="L25" s="4"/>
      <c r="P25" s="35">
        <f>IF(I23=0,0,AVERAGE(I17:J22))</f>
        <v>697.3333333333334</v>
      </c>
      <c r="Q25" s="34">
        <f>I23-G23</f>
        <v>-538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45</v>
      </c>
      <c r="B27" s="33" t="s">
        <v>46</v>
      </c>
      <c r="F27" s="5" t="s">
        <v>47</v>
      </c>
      <c r="G27" s="41">
        <v>3</v>
      </c>
      <c r="H27" s="42"/>
      <c r="I27" s="42"/>
      <c r="J27" s="41">
        <v>0</v>
      </c>
      <c r="K27" s="4" t="s">
        <v>48</v>
      </c>
      <c r="L27" s="4"/>
      <c r="P27" s="32" t="s">
        <v>45</v>
      </c>
      <c r="Q27" s="33" t="s">
        <v>46</v>
      </c>
    </row>
    <row r="28" spans="1:17" ht="18" customHeight="1">
      <c r="A28" s="4" t="s">
        <v>49</v>
      </c>
      <c r="B28" s="4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50</v>
      </c>
      <c r="B30" s="4"/>
      <c r="C30" s="4"/>
      <c r="D30" s="76"/>
      <c r="E30" s="76" t="s">
        <v>113</v>
      </c>
      <c r="F30" s="76"/>
      <c r="G30" s="76"/>
      <c r="H30" s="28"/>
      <c r="I30" s="28"/>
      <c r="J30" s="4" t="s">
        <v>50</v>
      </c>
      <c r="M30" s="76"/>
      <c r="N30" s="76"/>
      <c r="O30" s="76" t="s">
        <v>51</v>
      </c>
      <c r="P30" s="76"/>
      <c r="Q30" s="76"/>
    </row>
  </sheetData>
  <printOptions/>
  <pageMargins left="0.99" right="0.27" top="0.26" bottom="1" header="0.21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24</v>
      </c>
      <c r="Q4" s="10"/>
    </row>
    <row r="5" ht="3" customHeight="1">
      <c r="M5" s="11"/>
    </row>
    <row r="6" spans="1:17" ht="15">
      <c r="A6" s="4" t="s">
        <v>53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6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5" t="s">
        <v>114</v>
      </c>
      <c r="D8" s="55"/>
      <c r="E8" s="55"/>
      <c r="F8" s="55"/>
      <c r="G8" s="55"/>
      <c r="H8" s="55"/>
      <c r="I8" s="55"/>
      <c r="J8" s="55"/>
      <c r="K8" s="55"/>
      <c r="L8" s="55"/>
      <c r="M8" s="56"/>
      <c r="N8" s="27"/>
      <c r="O8" s="4" t="s">
        <v>8</v>
      </c>
      <c r="P8" s="74"/>
      <c r="Q8" s="57" t="s">
        <v>115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27"/>
      <c r="C10" s="72" t="s">
        <v>11</v>
      </c>
      <c r="D10" s="63"/>
      <c r="E10" s="63"/>
      <c r="F10" s="63"/>
      <c r="G10" s="63"/>
      <c r="H10" s="39"/>
      <c r="I10" s="27"/>
      <c r="J10" s="8" t="s">
        <v>12</v>
      </c>
      <c r="K10" s="27"/>
      <c r="L10" s="72" t="s">
        <v>116</v>
      </c>
      <c r="M10" s="63"/>
      <c r="N10" s="63"/>
      <c r="O10" s="63"/>
      <c r="P10" s="63"/>
      <c r="Q10" s="63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73" t="s">
        <v>15</v>
      </c>
      <c r="D12" s="52"/>
      <c r="E12" s="52"/>
      <c r="F12" s="52"/>
      <c r="G12" s="52"/>
      <c r="H12" s="40"/>
      <c r="I12" s="28"/>
      <c r="J12" s="8" t="s">
        <v>16</v>
      </c>
      <c r="K12" s="28"/>
      <c r="L12" s="73" t="s">
        <v>117</v>
      </c>
      <c r="M12" s="52"/>
      <c r="N12" s="52"/>
      <c r="O12" s="52"/>
      <c r="P12" s="52"/>
      <c r="Q12" s="52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3"/>
      <c r="B14" s="73" t="s">
        <v>18</v>
      </c>
      <c r="C14" s="52"/>
      <c r="D14" s="52"/>
      <c r="E14" s="29" t="s">
        <v>19</v>
      </c>
      <c r="F14" s="74"/>
      <c r="G14" s="64" t="s">
        <v>20</v>
      </c>
      <c r="H14" s="39"/>
      <c r="I14" s="27"/>
      <c r="J14" s="73"/>
      <c r="K14" s="73" t="s">
        <v>118</v>
      </c>
      <c r="L14" s="52"/>
      <c r="M14" s="52"/>
      <c r="N14" s="27"/>
      <c r="O14" s="29" t="s">
        <v>19</v>
      </c>
      <c r="P14" s="74"/>
      <c r="Q14" s="64" t="s">
        <v>119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23</v>
      </c>
      <c r="B16" s="61" t="s">
        <v>24</v>
      </c>
      <c r="C16" s="62"/>
      <c r="D16" s="62"/>
      <c r="E16" s="17"/>
      <c r="F16" s="17" t="s">
        <v>25</v>
      </c>
      <c r="G16" s="61" t="s">
        <v>26</v>
      </c>
      <c r="H16" s="17"/>
      <c r="I16" s="61"/>
      <c r="J16" s="17" t="s">
        <v>26</v>
      </c>
      <c r="K16" s="17" t="s">
        <v>25</v>
      </c>
      <c r="L16" s="61" t="s">
        <v>27</v>
      </c>
      <c r="M16" s="62"/>
      <c r="N16" s="62"/>
      <c r="O16" s="62"/>
      <c r="P16" s="17"/>
      <c r="Q16" s="14" t="s">
        <v>28</v>
      </c>
    </row>
    <row r="17" spans="1:17" ht="16.5" customHeight="1">
      <c r="A17" s="44">
        <v>7</v>
      </c>
      <c r="B17" s="58" t="s">
        <v>82</v>
      </c>
      <c r="C17" s="59"/>
      <c r="D17" s="59"/>
      <c r="E17" s="60"/>
      <c r="F17" s="50">
        <v>1</v>
      </c>
      <c r="G17" s="53">
        <v>650</v>
      </c>
      <c r="H17" s="54"/>
      <c r="I17" s="53"/>
      <c r="J17" s="54">
        <v>756</v>
      </c>
      <c r="K17" s="51">
        <v>10</v>
      </c>
      <c r="L17" s="58" t="s">
        <v>120</v>
      </c>
      <c r="M17" s="59"/>
      <c r="N17" s="59"/>
      <c r="O17" s="59"/>
      <c r="P17" s="60"/>
      <c r="Q17" s="48">
        <v>7</v>
      </c>
    </row>
    <row r="18" spans="1:17" ht="16.5" customHeight="1">
      <c r="A18" s="45">
        <v>8</v>
      </c>
      <c r="B18" s="58" t="s">
        <v>31</v>
      </c>
      <c r="C18" s="59"/>
      <c r="D18" s="59"/>
      <c r="E18" s="60"/>
      <c r="F18" s="50">
        <v>6</v>
      </c>
      <c r="G18" s="53">
        <v>692</v>
      </c>
      <c r="H18" s="54"/>
      <c r="I18" s="53"/>
      <c r="J18" s="54">
        <v>742</v>
      </c>
      <c r="K18" s="51">
        <v>9</v>
      </c>
      <c r="L18" s="58" t="s">
        <v>121</v>
      </c>
      <c r="M18" s="59"/>
      <c r="N18" s="59"/>
      <c r="O18" s="59"/>
      <c r="P18" s="60"/>
      <c r="Q18" s="48">
        <v>9</v>
      </c>
    </row>
    <row r="19" spans="1:17" ht="16.5" customHeight="1">
      <c r="A19" s="45">
        <v>9</v>
      </c>
      <c r="B19" s="58" t="s">
        <v>33</v>
      </c>
      <c r="C19" s="59"/>
      <c r="D19" s="59"/>
      <c r="E19" s="60"/>
      <c r="F19" s="50">
        <v>7</v>
      </c>
      <c r="G19" s="53">
        <v>718</v>
      </c>
      <c r="H19" s="54"/>
      <c r="I19" s="53"/>
      <c r="J19" s="54">
        <v>816</v>
      </c>
      <c r="K19" s="51">
        <v>12</v>
      </c>
      <c r="L19" s="58" t="s">
        <v>122</v>
      </c>
      <c r="M19" s="59"/>
      <c r="N19" s="59"/>
      <c r="O19" s="59"/>
      <c r="P19" s="60"/>
      <c r="Q19" s="48">
        <v>11</v>
      </c>
    </row>
    <row r="20" spans="1:17" ht="16.5" customHeight="1">
      <c r="A20" s="45">
        <v>10</v>
      </c>
      <c r="B20" s="58" t="s">
        <v>35</v>
      </c>
      <c r="C20" s="59"/>
      <c r="D20" s="59"/>
      <c r="E20" s="60"/>
      <c r="F20" s="50">
        <v>8</v>
      </c>
      <c r="G20" s="53">
        <v>723</v>
      </c>
      <c r="H20" s="54"/>
      <c r="I20" s="53"/>
      <c r="J20" s="54">
        <v>770</v>
      </c>
      <c r="K20" s="51">
        <v>11</v>
      </c>
      <c r="L20" s="58" t="s">
        <v>123</v>
      </c>
      <c r="M20" s="59"/>
      <c r="N20" s="59"/>
      <c r="O20" s="59"/>
      <c r="P20" s="60"/>
      <c r="Q20" s="48">
        <v>12</v>
      </c>
    </row>
    <row r="21" spans="1:17" ht="16.5" customHeight="1">
      <c r="A21" s="45">
        <v>15</v>
      </c>
      <c r="B21" s="58" t="s">
        <v>105</v>
      </c>
      <c r="C21" s="59"/>
      <c r="D21" s="59"/>
      <c r="E21" s="60"/>
      <c r="F21" s="50">
        <v>2</v>
      </c>
      <c r="G21" s="53">
        <v>657</v>
      </c>
      <c r="H21" s="54"/>
      <c r="I21" s="53"/>
      <c r="J21" s="54">
        <v>678</v>
      </c>
      <c r="K21" s="51">
        <v>3</v>
      </c>
      <c r="L21" s="58" t="s">
        <v>124</v>
      </c>
      <c r="M21" s="59"/>
      <c r="N21" s="59"/>
      <c r="O21" s="59"/>
      <c r="P21" s="60"/>
      <c r="Q21" s="48">
        <v>14</v>
      </c>
    </row>
    <row r="22" spans="1:17" ht="16.5" customHeight="1">
      <c r="A22" s="45">
        <v>16</v>
      </c>
      <c r="B22" s="58" t="s">
        <v>61</v>
      </c>
      <c r="C22" s="59"/>
      <c r="D22" s="59"/>
      <c r="E22" s="60"/>
      <c r="F22" s="50">
        <v>4</v>
      </c>
      <c r="G22" s="53">
        <v>679</v>
      </c>
      <c r="H22" s="54"/>
      <c r="I22" s="53"/>
      <c r="J22" s="54">
        <v>684</v>
      </c>
      <c r="K22" s="51">
        <v>5</v>
      </c>
      <c r="L22" s="58" t="s">
        <v>125</v>
      </c>
      <c r="M22" s="66"/>
      <c r="N22" s="66"/>
      <c r="O22" s="66"/>
      <c r="P22" s="67"/>
      <c r="Q22" s="49">
        <v>15</v>
      </c>
    </row>
    <row r="23" spans="1:17" ht="16.5">
      <c r="A23" s="18"/>
      <c r="B23" s="18"/>
      <c r="C23" s="18"/>
      <c r="D23" s="18"/>
      <c r="E23" s="19"/>
      <c r="F23" s="19" t="s">
        <v>41</v>
      </c>
      <c r="G23" s="69">
        <f>SUM(G17:H22)</f>
        <v>4119</v>
      </c>
      <c r="H23" s="70"/>
      <c r="I23" s="69">
        <f>SUM(I17:J22)</f>
        <v>4446</v>
      </c>
      <c r="J23" s="70">
        <f>SUM(I17:J22)</f>
        <v>4446</v>
      </c>
      <c r="K23" s="20" t="s">
        <v>42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-327</v>
      </c>
      <c r="B25" s="36">
        <f>IF(G23=0,0,AVERAGE(G17:H22))</f>
        <v>686.5</v>
      </c>
      <c r="F25" s="5" t="s">
        <v>43</v>
      </c>
      <c r="G25" s="41">
        <f>SUM(F17:F22)</f>
        <v>28</v>
      </c>
      <c r="H25" s="42"/>
      <c r="I25" s="42"/>
      <c r="J25" s="41">
        <f>SUM(K17:K22)</f>
        <v>50</v>
      </c>
      <c r="K25" s="4" t="s">
        <v>44</v>
      </c>
      <c r="L25" s="4"/>
      <c r="P25" s="35">
        <f>IF(I23=0,0,AVERAGE(I17:J22))</f>
        <v>741</v>
      </c>
      <c r="Q25" s="34">
        <f>I23-G23</f>
        <v>327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45</v>
      </c>
      <c r="B27" s="33" t="s">
        <v>46</v>
      </c>
      <c r="F27" s="5" t="s">
        <v>47</v>
      </c>
      <c r="G27" s="41">
        <v>0</v>
      </c>
      <c r="H27" s="42"/>
      <c r="I27" s="42"/>
      <c r="J27" s="41">
        <v>3</v>
      </c>
      <c r="K27" s="4" t="s">
        <v>48</v>
      </c>
      <c r="L27" s="4"/>
      <c r="P27" s="32" t="s">
        <v>45</v>
      </c>
      <c r="Q27" s="33" t="s">
        <v>46</v>
      </c>
    </row>
    <row r="28" spans="1:17" ht="18" customHeight="1">
      <c r="A28" s="4" t="s">
        <v>49</v>
      </c>
      <c r="B28" s="4"/>
      <c r="C28" s="68"/>
      <c r="D28" s="68"/>
      <c r="E28" s="68"/>
      <c r="F28" s="68"/>
      <c r="G28" s="68"/>
      <c r="H28" s="68" t="s">
        <v>126</v>
      </c>
      <c r="I28" s="68"/>
      <c r="J28" s="68"/>
      <c r="K28" s="68"/>
      <c r="L28" s="68"/>
      <c r="M28" s="68"/>
      <c r="N28" s="68"/>
      <c r="O28" s="68"/>
      <c r="P28" s="68"/>
      <c r="Q28" s="68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50</v>
      </c>
      <c r="B30" s="4"/>
      <c r="C30" s="4"/>
      <c r="D30" s="76"/>
      <c r="E30" s="76" t="s">
        <v>51</v>
      </c>
      <c r="F30" s="76"/>
      <c r="G30" s="76"/>
      <c r="H30" s="28"/>
      <c r="I30" s="28"/>
      <c r="J30" s="4" t="s">
        <v>50</v>
      </c>
      <c r="M30" s="76"/>
      <c r="N30" s="76"/>
      <c r="O30" s="76" t="s">
        <v>127</v>
      </c>
      <c r="P30" s="76"/>
      <c r="Q30" s="76"/>
    </row>
  </sheetData>
  <printOptions/>
  <pageMargins left="0.98" right="0.36" top="0.28" bottom="1" header="0.17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27</v>
      </c>
      <c r="Q4" s="10"/>
    </row>
    <row r="5" ht="3" customHeight="1">
      <c r="M5" s="11"/>
    </row>
    <row r="6" spans="1:17" ht="15">
      <c r="A6" s="4" t="s">
        <v>53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7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5" t="s">
        <v>128</v>
      </c>
      <c r="D8" s="55"/>
      <c r="E8" s="55"/>
      <c r="F8" s="55"/>
      <c r="G8" s="55"/>
      <c r="H8" s="55"/>
      <c r="I8" s="55"/>
      <c r="J8" s="55"/>
      <c r="K8" s="55"/>
      <c r="L8" s="55"/>
      <c r="M8" s="56"/>
      <c r="N8" s="27"/>
      <c r="O8" s="4" t="s">
        <v>8</v>
      </c>
      <c r="P8" s="74"/>
      <c r="Q8" s="57" t="s">
        <v>129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27"/>
      <c r="C10" s="72" t="s">
        <v>130</v>
      </c>
      <c r="D10" s="63"/>
      <c r="E10" s="63"/>
      <c r="F10" s="63"/>
      <c r="G10" s="63"/>
      <c r="H10" s="39"/>
      <c r="I10" s="27"/>
      <c r="J10" s="8" t="s">
        <v>12</v>
      </c>
      <c r="K10" s="27"/>
      <c r="L10" s="72" t="s">
        <v>11</v>
      </c>
      <c r="M10" s="63"/>
      <c r="N10" s="63"/>
      <c r="O10" s="63"/>
      <c r="P10" s="63"/>
      <c r="Q10" s="63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73" t="s">
        <v>131</v>
      </c>
      <c r="D12" s="52"/>
      <c r="E12" s="52"/>
      <c r="F12" s="52"/>
      <c r="G12" s="52"/>
      <c r="H12" s="40"/>
      <c r="I12" s="28"/>
      <c r="J12" s="8" t="s">
        <v>16</v>
      </c>
      <c r="K12" s="28"/>
      <c r="L12" s="73" t="s">
        <v>15</v>
      </c>
      <c r="M12" s="52"/>
      <c r="N12" s="52"/>
      <c r="O12" s="52"/>
      <c r="P12" s="52"/>
      <c r="Q12" s="52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3"/>
      <c r="B14" s="73"/>
      <c r="C14" s="52"/>
      <c r="D14" s="52"/>
      <c r="E14" s="29" t="s">
        <v>19</v>
      </c>
      <c r="F14" s="74"/>
      <c r="G14" s="64"/>
      <c r="H14" s="39"/>
      <c r="I14" s="27"/>
      <c r="J14" s="73"/>
      <c r="K14" s="73" t="s">
        <v>18</v>
      </c>
      <c r="L14" s="52"/>
      <c r="M14" s="52"/>
      <c r="N14" s="27"/>
      <c r="O14" s="29" t="s">
        <v>19</v>
      </c>
      <c r="P14" s="74"/>
      <c r="Q14" s="64" t="s">
        <v>20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23</v>
      </c>
      <c r="B16" s="61" t="s">
        <v>24</v>
      </c>
      <c r="C16" s="62"/>
      <c r="D16" s="62"/>
      <c r="E16" s="17"/>
      <c r="F16" s="17" t="s">
        <v>25</v>
      </c>
      <c r="G16" s="61" t="s">
        <v>26</v>
      </c>
      <c r="H16" s="17"/>
      <c r="I16" s="61"/>
      <c r="J16" s="17" t="s">
        <v>26</v>
      </c>
      <c r="K16" s="17" t="s">
        <v>25</v>
      </c>
      <c r="L16" s="61" t="s">
        <v>27</v>
      </c>
      <c r="M16" s="62"/>
      <c r="N16" s="62"/>
      <c r="O16" s="62"/>
      <c r="P16" s="17"/>
      <c r="Q16" s="14" t="s">
        <v>28</v>
      </c>
    </row>
    <row r="17" spans="1:17" ht="16.5" customHeight="1">
      <c r="A17" s="44">
        <v>1</v>
      </c>
      <c r="B17" s="58" t="s">
        <v>132</v>
      </c>
      <c r="C17" s="59"/>
      <c r="D17" s="59"/>
      <c r="E17" s="60"/>
      <c r="F17" s="50">
        <v>4</v>
      </c>
      <c r="G17" s="53">
        <v>694</v>
      </c>
      <c r="H17" s="54"/>
      <c r="I17" s="53"/>
      <c r="J17" s="54">
        <v>701</v>
      </c>
      <c r="K17" s="51">
        <v>7</v>
      </c>
      <c r="L17" s="58" t="s">
        <v>82</v>
      </c>
      <c r="M17" s="59"/>
      <c r="N17" s="59"/>
      <c r="O17" s="59"/>
      <c r="P17" s="60"/>
      <c r="Q17" s="48">
        <v>7</v>
      </c>
    </row>
    <row r="18" spans="1:17" ht="16.5" customHeight="1">
      <c r="A18" s="45">
        <v>2</v>
      </c>
      <c r="B18" s="58" t="s">
        <v>133</v>
      </c>
      <c r="C18" s="59"/>
      <c r="D18" s="59"/>
      <c r="E18" s="60"/>
      <c r="F18" s="50">
        <v>11</v>
      </c>
      <c r="G18" s="53">
        <v>785</v>
      </c>
      <c r="H18" s="54"/>
      <c r="I18" s="53"/>
      <c r="J18" s="54">
        <v>693</v>
      </c>
      <c r="K18" s="51">
        <v>3</v>
      </c>
      <c r="L18" s="58" t="s">
        <v>31</v>
      </c>
      <c r="M18" s="59"/>
      <c r="N18" s="59"/>
      <c r="O18" s="59"/>
      <c r="P18" s="60"/>
      <c r="Q18" s="48">
        <v>8</v>
      </c>
    </row>
    <row r="19" spans="1:17" ht="16.5" customHeight="1">
      <c r="A19" s="45">
        <v>3</v>
      </c>
      <c r="B19" s="58" t="s">
        <v>134</v>
      </c>
      <c r="C19" s="59"/>
      <c r="D19" s="59"/>
      <c r="E19" s="60"/>
      <c r="F19" s="50">
        <v>12</v>
      </c>
      <c r="G19" s="53">
        <v>790</v>
      </c>
      <c r="H19" s="54"/>
      <c r="I19" s="53"/>
      <c r="J19" s="54">
        <v>694</v>
      </c>
      <c r="K19" s="51">
        <v>5</v>
      </c>
      <c r="L19" s="58" t="s">
        <v>33</v>
      </c>
      <c r="M19" s="59"/>
      <c r="N19" s="59"/>
      <c r="O19" s="59"/>
      <c r="P19" s="60"/>
      <c r="Q19" s="48">
        <v>9</v>
      </c>
    </row>
    <row r="20" spans="1:17" ht="16.5" customHeight="1">
      <c r="A20" s="45">
        <v>5</v>
      </c>
      <c r="B20" s="58" t="s">
        <v>135</v>
      </c>
      <c r="C20" s="59"/>
      <c r="D20" s="59"/>
      <c r="E20" s="60"/>
      <c r="F20" s="50">
        <v>10</v>
      </c>
      <c r="G20" s="53">
        <v>742</v>
      </c>
      <c r="H20" s="54"/>
      <c r="I20" s="53"/>
      <c r="J20" s="54">
        <v>701</v>
      </c>
      <c r="K20" s="51">
        <v>6</v>
      </c>
      <c r="L20" s="58" t="s">
        <v>35</v>
      </c>
      <c r="M20" s="59"/>
      <c r="N20" s="59"/>
      <c r="O20" s="59"/>
      <c r="P20" s="60"/>
      <c r="Q20" s="48">
        <v>10</v>
      </c>
    </row>
    <row r="21" spans="1:17" ht="16.5" customHeight="1">
      <c r="A21" s="45">
        <v>6</v>
      </c>
      <c r="B21" s="58" t="s">
        <v>136</v>
      </c>
      <c r="C21" s="59"/>
      <c r="D21" s="59"/>
      <c r="E21" s="60"/>
      <c r="F21" s="50">
        <v>8</v>
      </c>
      <c r="G21" s="53">
        <v>703</v>
      </c>
      <c r="H21" s="54"/>
      <c r="I21" s="53"/>
      <c r="J21" s="54">
        <v>672</v>
      </c>
      <c r="K21" s="51">
        <v>2</v>
      </c>
      <c r="L21" s="58" t="s">
        <v>105</v>
      </c>
      <c r="M21" s="59"/>
      <c r="N21" s="59"/>
      <c r="O21" s="59"/>
      <c r="P21" s="60"/>
      <c r="Q21" s="48">
        <v>15</v>
      </c>
    </row>
    <row r="22" spans="1:17" ht="16.5" customHeight="1">
      <c r="A22" s="45">
        <v>14</v>
      </c>
      <c r="B22" s="58" t="s">
        <v>137</v>
      </c>
      <c r="C22" s="59"/>
      <c r="D22" s="59"/>
      <c r="E22" s="60"/>
      <c r="F22" s="50">
        <v>9</v>
      </c>
      <c r="G22" s="53">
        <v>725</v>
      </c>
      <c r="H22" s="54"/>
      <c r="I22" s="53"/>
      <c r="J22" s="54">
        <v>668</v>
      </c>
      <c r="K22" s="51">
        <v>1</v>
      </c>
      <c r="L22" s="58" t="s">
        <v>108</v>
      </c>
      <c r="M22" s="66"/>
      <c r="N22" s="66"/>
      <c r="O22" s="66"/>
      <c r="P22" s="67"/>
      <c r="Q22" s="49">
        <v>23</v>
      </c>
    </row>
    <row r="23" spans="1:17" ht="16.5">
      <c r="A23" s="18"/>
      <c r="B23" s="18"/>
      <c r="C23" s="18"/>
      <c r="D23" s="18"/>
      <c r="E23" s="19"/>
      <c r="F23" s="19" t="s">
        <v>41</v>
      </c>
      <c r="G23" s="69">
        <f>SUM(G17:H22)</f>
        <v>4439</v>
      </c>
      <c r="H23" s="70"/>
      <c r="I23" s="69">
        <f>SUM(I17:J22)</f>
        <v>4129</v>
      </c>
      <c r="J23" s="70">
        <f>SUM(I17:J22)</f>
        <v>4129</v>
      </c>
      <c r="K23" s="20" t="s">
        <v>42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310</v>
      </c>
      <c r="B25" s="36">
        <f>IF(G23=0,0,AVERAGE(G17:H22))</f>
        <v>739.8333333333334</v>
      </c>
      <c r="F25" s="5" t="s">
        <v>43</v>
      </c>
      <c r="G25" s="41">
        <f>SUM(F17:F22)</f>
        <v>54</v>
      </c>
      <c r="H25" s="42"/>
      <c r="I25" s="42"/>
      <c r="J25" s="41">
        <f>SUM(K17:K22)</f>
        <v>24</v>
      </c>
      <c r="K25" s="4" t="s">
        <v>44</v>
      </c>
      <c r="L25" s="4"/>
      <c r="P25" s="35">
        <f>IF(I23=0,0,AVERAGE(I17:J22))</f>
        <v>688.1666666666666</v>
      </c>
      <c r="Q25" s="34">
        <f>I23-G23</f>
        <v>-310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45</v>
      </c>
      <c r="B27" s="33" t="s">
        <v>46</v>
      </c>
      <c r="F27" s="5" t="s">
        <v>47</v>
      </c>
      <c r="G27" s="41">
        <v>3</v>
      </c>
      <c r="H27" s="42"/>
      <c r="I27" s="42"/>
      <c r="J27" s="41">
        <v>0</v>
      </c>
      <c r="K27" s="4" t="s">
        <v>48</v>
      </c>
      <c r="L27" s="4"/>
      <c r="P27" s="32" t="s">
        <v>45</v>
      </c>
      <c r="Q27" s="33" t="s">
        <v>46</v>
      </c>
    </row>
    <row r="28" spans="1:17" ht="18" customHeight="1">
      <c r="A28" s="4" t="s">
        <v>49</v>
      </c>
      <c r="B28" s="4"/>
      <c r="C28" s="68"/>
      <c r="D28" s="68"/>
      <c r="E28" s="68"/>
      <c r="F28" s="68"/>
      <c r="G28" s="68"/>
      <c r="H28" s="68"/>
      <c r="I28" s="68"/>
      <c r="J28" s="68" t="s">
        <v>138</v>
      </c>
      <c r="K28" s="68"/>
      <c r="L28" s="68"/>
      <c r="M28" s="68"/>
      <c r="N28" s="68"/>
      <c r="O28" s="68"/>
      <c r="P28" s="68"/>
      <c r="Q28" s="68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50</v>
      </c>
      <c r="B30" s="4"/>
      <c r="C30" s="4"/>
      <c r="D30" s="76"/>
      <c r="E30" s="76" t="s">
        <v>139</v>
      </c>
      <c r="F30" s="76"/>
      <c r="G30" s="76"/>
      <c r="H30" s="28"/>
      <c r="I30" s="28"/>
      <c r="J30" s="4" t="s">
        <v>50</v>
      </c>
      <c r="M30" s="76"/>
      <c r="N30" s="76"/>
      <c r="O30" s="76" t="s">
        <v>51</v>
      </c>
      <c r="P30" s="76"/>
      <c r="Q30" s="76"/>
    </row>
  </sheetData>
  <printOptions/>
  <pageMargins left="0.75" right="0.44" top="0.28" bottom="1" header="0.19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32</v>
      </c>
      <c r="Q4" s="10"/>
    </row>
    <row r="5" ht="3" customHeight="1">
      <c r="M5" s="11"/>
    </row>
    <row r="6" spans="1:17" ht="15">
      <c r="A6" s="4" t="s">
        <v>53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8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5" t="s">
        <v>140</v>
      </c>
      <c r="D8" s="55"/>
      <c r="E8" s="55"/>
      <c r="F8" s="55"/>
      <c r="G8" s="55"/>
      <c r="H8" s="55"/>
      <c r="I8" s="55"/>
      <c r="J8" s="55"/>
      <c r="K8" s="55"/>
      <c r="L8" s="55"/>
      <c r="M8" s="56"/>
      <c r="N8" s="27"/>
      <c r="O8" s="4" t="s">
        <v>8</v>
      </c>
      <c r="P8" s="74"/>
      <c r="Q8" s="57" t="s">
        <v>141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27"/>
      <c r="C10" s="72" t="s">
        <v>13</v>
      </c>
      <c r="D10" s="63"/>
      <c r="E10" s="63"/>
      <c r="F10" s="63"/>
      <c r="G10" s="63"/>
      <c r="H10" s="39"/>
      <c r="I10" s="27"/>
      <c r="J10" s="8" t="s">
        <v>12</v>
      </c>
      <c r="K10" s="27"/>
      <c r="L10" s="72" t="s">
        <v>11</v>
      </c>
      <c r="M10" s="63"/>
      <c r="N10" s="63"/>
      <c r="O10" s="63"/>
      <c r="P10" s="63"/>
      <c r="Q10" s="63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73" t="s">
        <v>17</v>
      </c>
      <c r="D12" s="52"/>
      <c r="E12" s="52"/>
      <c r="F12" s="52"/>
      <c r="G12" s="52"/>
      <c r="H12" s="40"/>
      <c r="I12" s="28"/>
      <c r="J12" s="8" t="s">
        <v>16</v>
      </c>
      <c r="K12" s="28"/>
      <c r="L12" s="73" t="s">
        <v>15</v>
      </c>
      <c r="M12" s="52"/>
      <c r="N12" s="52"/>
      <c r="O12" s="52"/>
      <c r="P12" s="52"/>
      <c r="Q12" s="52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3" t="s">
        <v>142</v>
      </c>
      <c r="B14" s="73"/>
      <c r="C14" s="52"/>
      <c r="D14" s="52"/>
      <c r="E14" s="29" t="s">
        <v>19</v>
      </c>
      <c r="F14" s="74"/>
      <c r="G14" s="64" t="s">
        <v>22</v>
      </c>
      <c r="H14" s="39"/>
      <c r="I14" s="27"/>
      <c r="J14" s="73"/>
      <c r="K14" s="73" t="s">
        <v>18</v>
      </c>
      <c r="L14" s="52"/>
      <c r="M14" s="52"/>
      <c r="N14" s="27"/>
      <c r="O14" s="29" t="s">
        <v>19</v>
      </c>
      <c r="P14" s="74"/>
      <c r="Q14" s="64" t="s">
        <v>20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23</v>
      </c>
      <c r="B16" s="61" t="s">
        <v>24</v>
      </c>
      <c r="C16" s="62"/>
      <c r="D16" s="62"/>
      <c r="E16" s="17"/>
      <c r="F16" s="17" t="s">
        <v>25</v>
      </c>
      <c r="G16" s="61" t="s">
        <v>26</v>
      </c>
      <c r="H16" s="17"/>
      <c r="I16" s="61"/>
      <c r="J16" s="17" t="s">
        <v>26</v>
      </c>
      <c r="K16" s="17" t="s">
        <v>25</v>
      </c>
      <c r="L16" s="61" t="s">
        <v>27</v>
      </c>
      <c r="M16" s="62"/>
      <c r="N16" s="62"/>
      <c r="O16" s="62"/>
      <c r="P16" s="17"/>
      <c r="Q16" s="14" t="s">
        <v>28</v>
      </c>
    </row>
    <row r="17" spans="1:17" ht="16.5" customHeight="1">
      <c r="A17" s="44">
        <v>1</v>
      </c>
      <c r="B17" s="58" t="s">
        <v>30</v>
      </c>
      <c r="C17" s="59"/>
      <c r="D17" s="59"/>
      <c r="E17" s="60"/>
      <c r="F17" s="50">
        <v>11</v>
      </c>
      <c r="G17" s="53">
        <v>742</v>
      </c>
      <c r="H17" s="54"/>
      <c r="I17" s="53"/>
      <c r="J17" s="54">
        <v>642</v>
      </c>
      <c r="K17" s="51">
        <v>2</v>
      </c>
      <c r="L17" s="58" t="s">
        <v>29</v>
      </c>
      <c r="M17" s="59"/>
      <c r="N17" s="59"/>
      <c r="O17" s="59"/>
      <c r="P17" s="60"/>
      <c r="Q17" s="44">
        <v>7</v>
      </c>
    </row>
    <row r="18" spans="1:17" ht="16.5" customHeight="1">
      <c r="A18" s="45">
        <v>2</v>
      </c>
      <c r="B18" s="58" t="s">
        <v>32</v>
      </c>
      <c r="C18" s="59"/>
      <c r="D18" s="59"/>
      <c r="E18" s="60"/>
      <c r="F18" s="50">
        <v>12</v>
      </c>
      <c r="G18" s="53">
        <v>744</v>
      </c>
      <c r="H18" s="54"/>
      <c r="I18" s="53"/>
      <c r="J18" s="54">
        <v>619</v>
      </c>
      <c r="K18" s="51">
        <v>1</v>
      </c>
      <c r="L18" s="58" t="s">
        <v>31</v>
      </c>
      <c r="M18" s="59"/>
      <c r="N18" s="59"/>
      <c r="O18" s="59"/>
      <c r="P18" s="60"/>
      <c r="Q18" s="45">
        <v>8</v>
      </c>
    </row>
    <row r="19" spans="1:17" ht="16.5" customHeight="1">
      <c r="A19" s="45">
        <v>3</v>
      </c>
      <c r="B19" s="58" t="s">
        <v>34</v>
      </c>
      <c r="C19" s="59"/>
      <c r="D19" s="59"/>
      <c r="E19" s="60"/>
      <c r="F19" s="50">
        <v>7</v>
      </c>
      <c r="G19" s="53">
        <v>705</v>
      </c>
      <c r="H19" s="54"/>
      <c r="I19" s="53"/>
      <c r="J19" s="54">
        <v>675</v>
      </c>
      <c r="K19" s="51">
        <v>5</v>
      </c>
      <c r="L19" s="58" t="s">
        <v>33</v>
      </c>
      <c r="M19" s="59"/>
      <c r="N19" s="59"/>
      <c r="O19" s="59"/>
      <c r="P19" s="60"/>
      <c r="Q19" s="45">
        <v>9</v>
      </c>
    </row>
    <row r="20" spans="1:17" ht="16.5" customHeight="1">
      <c r="A20" s="45">
        <v>4</v>
      </c>
      <c r="B20" s="58" t="s">
        <v>36</v>
      </c>
      <c r="C20" s="59"/>
      <c r="D20" s="59"/>
      <c r="E20" s="60"/>
      <c r="F20" s="50">
        <v>10</v>
      </c>
      <c r="G20" s="53">
        <v>724</v>
      </c>
      <c r="H20" s="54"/>
      <c r="I20" s="53"/>
      <c r="J20" s="54">
        <v>690</v>
      </c>
      <c r="K20" s="51">
        <v>6</v>
      </c>
      <c r="L20" s="58" t="s">
        <v>35</v>
      </c>
      <c r="M20" s="59"/>
      <c r="N20" s="59"/>
      <c r="O20" s="59"/>
      <c r="P20" s="60"/>
      <c r="Q20" s="45">
        <v>10</v>
      </c>
    </row>
    <row r="21" spans="1:17" ht="16.5" customHeight="1">
      <c r="A21" s="45">
        <v>5</v>
      </c>
      <c r="B21" s="58" t="s">
        <v>38</v>
      </c>
      <c r="C21" s="59"/>
      <c r="D21" s="59"/>
      <c r="E21" s="60"/>
      <c r="F21" s="50">
        <v>9</v>
      </c>
      <c r="G21" s="53">
        <v>721</v>
      </c>
      <c r="H21" s="54"/>
      <c r="I21" s="53"/>
      <c r="J21" s="54">
        <v>659</v>
      </c>
      <c r="K21" s="51">
        <v>3</v>
      </c>
      <c r="L21" s="58" t="s">
        <v>105</v>
      </c>
      <c r="M21" s="59"/>
      <c r="N21" s="59"/>
      <c r="O21" s="59"/>
      <c r="P21" s="60"/>
      <c r="Q21" s="46">
        <v>15</v>
      </c>
    </row>
    <row r="22" spans="1:17" ht="16.5" customHeight="1">
      <c r="A22" s="45">
        <v>13</v>
      </c>
      <c r="B22" s="58" t="s">
        <v>143</v>
      </c>
      <c r="C22" s="59"/>
      <c r="D22" s="59"/>
      <c r="E22" s="60"/>
      <c r="F22" s="50">
        <v>8</v>
      </c>
      <c r="G22" s="53">
        <v>711</v>
      </c>
      <c r="H22" s="54"/>
      <c r="I22" s="53"/>
      <c r="J22" s="54">
        <v>664</v>
      </c>
      <c r="K22" s="51">
        <v>4</v>
      </c>
      <c r="L22" s="58" t="s">
        <v>144</v>
      </c>
      <c r="M22" s="66"/>
      <c r="N22" s="66"/>
      <c r="O22" s="66"/>
      <c r="P22" s="67"/>
      <c r="Q22" s="47">
        <v>18</v>
      </c>
    </row>
    <row r="23" spans="1:17" ht="16.5">
      <c r="A23" s="18"/>
      <c r="B23" s="18"/>
      <c r="C23" s="18"/>
      <c r="D23" s="18"/>
      <c r="E23" s="19"/>
      <c r="F23" s="19" t="s">
        <v>41</v>
      </c>
      <c r="G23" s="69">
        <f>SUM(G17:H22)</f>
        <v>4347</v>
      </c>
      <c r="H23" s="70"/>
      <c r="I23" s="69">
        <f>SUM(I17:J22)</f>
        <v>3949</v>
      </c>
      <c r="J23" s="70">
        <f>SUM(I17:J22)</f>
        <v>3949</v>
      </c>
      <c r="K23" s="20" t="s">
        <v>42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398</v>
      </c>
      <c r="B25" s="36">
        <f>IF(G23=0,0,AVERAGE(G17:H22))</f>
        <v>724.5</v>
      </c>
      <c r="F25" s="5" t="s">
        <v>43</v>
      </c>
      <c r="G25" s="41">
        <f>SUM(F17:F22)</f>
        <v>57</v>
      </c>
      <c r="H25" s="42"/>
      <c r="I25" s="42"/>
      <c r="J25" s="41">
        <f>SUM(K17:K22)</f>
        <v>21</v>
      </c>
      <c r="K25" s="4" t="s">
        <v>44</v>
      </c>
      <c r="L25" s="4"/>
      <c r="P25" s="35">
        <f>IF(I23=0,0,AVERAGE(I17:J22))</f>
        <v>658.1666666666666</v>
      </c>
      <c r="Q25" s="34">
        <f>I23-G23</f>
        <v>-398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45</v>
      </c>
      <c r="B27" s="33" t="s">
        <v>46</v>
      </c>
      <c r="F27" s="5" t="s">
        <v>47</v>
      </c>
      <c r="G27" s="41">
        <v>3</v>
      </c>
      <c r="H27" s="42"/>
      <c r="I27" s="42"/>
      <c r="J27" s="41">
        <v>0</v>
      </c>
      <c r="K27" s="4" t="s">
        <v>48</v>
      </c>
      <c r="L27" s="4"/>
      <c r="P27" s="32" t="s">
        <v>45</v>
      </c>
      <c r="Q27" s="33" t="s">
        <v>46</v>
      </c>
    </row>
    <row r="28" spans="1:17" ht="18" customHeight="1">
      <c r="A28" s="4" t="s">
        <v>49</v>
      </c>
      <c r="B28" s="4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50</v>
      </c>
      <c r="B30" s="4"/>
      <c r="C30" s="4"/>
      <c r="D30" s="76" t="s">
        <v>52</v>
      </c>
      <c r="E30" s="76"/>
      <c r="F30" s="76"/>
      <c r="G30" s="76"/>
      <c r="H30" s="28"/>
      <c r="I30" s="28"/>
      <c r="J30" s="4" t="s">
        <v>50</v>
      </c>
      <c r="M30" s="76"/>
      <c r="N30" s="76"/>
      <c r="O30" s="76" t="s">
        <v>51</v>
      </c>
      <c r="P30" s="76"/>
      <c r="Q30" s="76"/>
    </row>
  </sheetData>
  <printOptions/>
  <pageMargins left="1.05" right="0.23" top="0.26" bottom="1" header="0.18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34</v>
      </c>
      <c r="Q4" s="10"/>
    </row>
    <row r="5" ht="3" customHeight="1">
      <c r="M5" s="11"/>
    </row>
    <row r="6" spans="1:17" ht="15">
      <c r="A6" s="4" t="s">
        <v>151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9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5" t="s">
        <v>145</v>
      </c>
      <c r="D8" s="55"/>
      <c r="E8" s="55"/>
      <c r="F8" s="55"/>
      <c r="G8" s="55"/>
      <c r="H8" s="55"/>
      <c r="I8" s="55"/>
      <c r="J8" s="55"/>
      <c r="K8" s="55"/>
      <c r="L8" s="55"/>
      <c r="M8" s="56"/>
      <c r="N8" s="27"/>
      <c r="O8" s="4" t="s">
        <v>8</v>
      </c>
      <c r="P8" s="74"/>
      <c r="Q8" s="57" t="s">
        <v>146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27"/>
      <c r="C10" s="72" t="s">
        <v>11</v>
      </c>
      <c r="D10" s="63"/>
      <c r="E10" s="63"/>
      <c r="F10" s="63"/>
      <c r="G10" s="63"/>
      <c r="H10" s="39"/>
      <c r="I10" s="27"/>
      <c r="J10" s="8" t="s">
        <v>12</v>
      </c>
      <c r="K10" s="27"/>
      <c r="L10" s="72" t="s">
        <v>147</v>
      </c>
      <c r="M10" s="63"/>
      <c r="N10" s="63"/>
      <c r="O10" s="63"/>
      <c r="P10" s="63"/>
      <c r="Q10" s="63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73" t="s">
        <v>15</v>
      </c>
      <c r="D12" s="52"/>
      <c r="E12" s="52"/>
      <c r="F12" s="52"/>
      <c r="G12" s="52"/>
      <c r="H12" s="40"/>
      <c r="I12" s="28"/>
      <c r="J12" s="8" t="s">
        <v>16</v>
      </c>
      <c r="K12" s="28"/>
      <c r="L12" s="73" t="s">
        <v>57</v>
      </c>
      <c r="M12" s="52"/>
      <c r="N12" s="52"/>
      <c r="O12" s="52"/>
      <c r="P12" s="52"/>
      <c r="Q12" s="52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3"/>
      <c r="B14" s="73" t="s">
        <v>18</v>
      </c>
      <c r="C14" s="52"/>
      <c r="D14" s="52"/>
      <c r="E14" s="29" t="s">
        <v>19</v>
      </c>
      <c r="F14" s="74"/>
      <c r="G14" s="64" t="s">
        <v>20</v>
      </c>
      <c r="H14" s="39"/>
      <c r="I14" s="27"/>
      <c r="J14" s="73"/>
      <c r="K14" s="73" t="s">
        <v>58</v>
      </c>
      <c r="L14" s="52"/>
      <c r="M14" s="52"/>
      <c r="N14" s="27"/>
      <c r="O14" s="29" t="s">
        <v>19</v>
      </c>
      <c r="P14" s="74"/>
      <c r="Q14" s="64" t="s">
        <v>59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23</v>
      </c>
      <c r="B16" s="61" t="s">
        <v>24</v>
      </c>
      <c r="C16" s="62"/>
      <c r="D16" s="62"/>
      <c r="E16" s="17"/>
      <c r="F16" s="17" t="s">
        <v>25</v>
      </c>
      <c r="G16" s="61" t="s">
        <v>26</v>
      </c>
      <c r="H16" s="17"/>
      <c r="I16" s="61"/>
      <c r="J16" s="17" t="s">
        <v>26</v>
      </c>
      <c r="K16" s="17" t="s">
        <v>25</v>
      </c>
      <c r="L16" s="61" t="s">
        <v>27</v>
      </c>
      <c r="M16" s="62"/>
      <c r="N16" s="62"/>
      <c r="O16" s="62"/>
      <c r="P16" s="17"/>
      <c r="Q16" s="14" t="s">
        <v>28</v>
      </c>
    </row>
    <row r="17" spans="1:17" ht="16.5" customHeight="1">
      <c r="A17" s="45">
        <v>8</v>
      </c>
      <c r="B17" s="58" t="s">
        <v>31</v>
      </c>
      <c r="C17" s="59"/>
      <c r="D17" s="59"/>
      <c r="E17" s="60"/>
      <c r="F17" s="50">
        <v>3</v>
      </c>
      <c r="G17" s="53">
        <v>661</v>
      </c>
      <c r="H17" s="54"/>
      <c r="I17" s="53"/>
      <c r="J17" s="54">
        <v>761</v>
      </c>
      <c r="K17" s="51">
        <v>11</v>
      </c>
      <c r="L17" s="58" t="s">
        <v>60</v>
      </c>
      <c r="M17" s="59"/>
      <c r="N17" s="59"/>
      <c r="O17" s="59"/>
      <c r="P17" s="60"/>
      <c r="Q17" s="44">
        <v>13</v>
      </c>
    </row>
    <row r="18" spans="1:17" ht="16.5" customHeight="1">
      <c r="A18" s="45">
        <v>9</v>
      </c>
      <c r="B18" s="58" t="s">
        <v>33</v>
      </c>
      <c r="C18" s="59"/>
      <c r="D18" s="59"/>
      <c r="E18" s="60"/>
      <c r="F18" s="50">
        <v>8</v>
      </c>
      <c r="G18" s="53">
        <v>714</v>
      </c>
      <c r="H18" s="54"/>
      <c r="I18" s="53"/>
      <c r="J18" s="54">
        <v>702</v>
      </c>
      <c r="K18" s="51">
        <v>7</v>
      </c>
      <c r="L18" s="58" t="s">
        <v>62</v>
      </c>
      <c r="M18" s="59"/>
      <c r="N18" s="59"/>
      <c r="O18" s="59"/>
      <c r="P18" s="60"/>
      <c r="Q18" s="45">
        <v>14</v>
      </c>
    </row>
    <row r="19" spans="1:17" ht="16.5" customHeight="1">
      <c r="A19" s="45">
        <v>10</v>
      </c>
      <c r="B19" s="58" t="s">
        <v>35</v>
      </c>
      <c r="C19" s="59"/>
      <c r="D19" s="59"/>
      <c r="E19" s="60"/>
      <c r="F19" s="50">
        <v>10</v>
      </c>
      <c r="G19" s="53">
        <v>730</v>
      </c>
      <c r="H19" s="54"/>
      <c r="I19" s="53"/>
      <c r="J19" s="54">
        <v>701</v>
      </c>
      <c r="K19" s="51">
        <v>6</v>
      </c>
      <c r="L19" s="58" t="s">
        <v>63</v>
      </c>
      <c r="M19" s="59"/>
      <c r="N19" s="59"/>
      <c r="O19" s="59"/>
      <c r="P19" s="60"/>
      <c r="Q19" s="45">
        <v>16</v>
      </c>
    </row>
    <row r="20" spans="1:17" ht="16.5" customHeight="1">
      <c r="A20" s="46">
        <v>15</v>
      </c>
      <c r="B20" s="58" t="s">
        <v>105</v>
      </c>
      <c r="C20" s="59"/>
      <c r="D20" s="59"/>
      <c r="E20" s="60"/>
      <c r="F20" s="50">
        <v>2</v>
      </c>
      <c r="G20" s="53">
        <v>659</v>
      </c>
      <c r="H20" s="54"/>
      <c r="I20" s="53"/>
      <c r="J20" s="54">
        <v>799</v>
      </c>
      <c r="K20" s="51">
        <v>12</v>
      </c>
      <c r="L20" s="58" t="s">
        <v>64</v>
      </c>
      <c r="M20" s="59"/>
      <c r="N20" s="59"/>
      <c r="O20" s="59"/>
      <c r="P20" s="60"/>
      <c r="Q20" s="45">
        <v>17</v>
      </c>
    </row>
    <row r="21" spans="1:17" ht="16.5" customHeight="1">
      <c r="A21" s="46">
        <v>16</v>
      </c>
      <c r="B21" s="58" t="s">
        <v>61</v>
      </c>
      <c r="C21" s="59"/>
      <c r="D21" s="59"/>
      <c r="E21" s="60"/>
      <c r="F21" s="50">
        <v>5</v>
      </c>
      <c r="G21" s="53">
        <v>691</v>
      </c>
      <c r="H21" s="54"/>
      <c r="I21" s="53"/>
      <c r="J21" s="54">
        <v>631</v>
      </c>
      <c r="K21" s="51">
        <v>1</v>
      </c>
      <c r="L21" s="58" t="s">
        <v>65</v>
      </c>
      <c r="M21" s="59"/>
      <c r="N21" s="59"/>
      <c r="O21" s="59"/>
      <c r="P21" s="60"/>
      <c r="Q21" s="46">
        <v>18</v>
      </c>
    </row>
    <row r="22" spans="1:17" ht="16.5" customHeight="1">
      <c r="A22" s="47">
        <v>20</v>
      </c>
      <c r="B22" s="58" t="s">
        <v>148</v>
      </c>
      <c r="C22" s="59"/>
      <c r="D22" s="59"/>
      <c r="E22" s="60"/>
      <c r="F22" s="50">
        <v>4</v>
      </c>
      <c r="G22" s="53">
        <v>666</v>
      </c>
      <c r="H22" s="54"/>
      <c r="I22" s="53"/>
      <c r="J22" s="54">
        <v>717</v>
      </c>
      <c r="K22" s="51">
        <v>9</v>
      </c>
      <c r="L22" s="58" t="s">
        <v>149</v>
      </c>
      <c r="M22" s="66"/>
      <c r="N22" s="66"/>
      <c r="O22" s="66"/>
      <c r="P22" s="67"/>
      <c r="Q22" s="47">
        <v>23</v>
      </c>
    </row>
    <row r="23" spans="1:17" ht="16.5">
      <c r="A23" s="18"/>
      <c r="B23" s="18"/>
      <c r="C23" s="18"/>
      <c r="D23" s="18"/>
      <c r="E23" s="19"/>
      <c r="F23" s="19" t="s">
        <v>41</v>
      </c>
      <c r="G23" s="69">
        <f>SUM(G17:H22)</f>
        <v>4121</v>
      </c>
      <c r="H23" s="70"/>
      <c r="I23" s="69">
        <f>SUM(I17:J22)</f>
        <v>4311</v>
      </c>
      <c r="J23" s="70">
        <f>SUM(I17:J22)</f>
        <v>4311</v>
      </c>
      <c r="K23" s="20" t="s">
        <v>42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-190</v>
      </c>
      <c r="B25" s="36">
        <f>IF(G23=0,0,AVERAGE(G17:H22))</f>
        <v>686.8333333333334</v>
      </c>
      <c r="F25" s="5" t="s">
        <v>43</v>
      </c>
      <c r="G25" s="41">
        <f>SUM(F17:F22)</f>
        <v>32</v>
      </c>
      <c r="H25" s="42"/>
      <c r="I25" s="42"/>
      <c r="J25" s="41">
        <f>SUM(K17:K22)</f>
        <v>46</v>
      </c>
      <c r="K25" s="4" t="s">
        <v>44</v>
      </c>
      <c r="L25" s="4"/>
      <c r="P25" s="35">
        <f>IF(I23=0,0,AVERAGE(I17:J22))</f>
        <v>718.5</v>
      </c>
      <c r="Q25" s="34">
        <f>I23-G23</f>
        <v>190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45</v>
      </c>
      <c r="B27" s="33" t="s">
        <v>46</v>
      </c>
      <c r="F27" s="5" t="s">
        <v>47</v>
      </c>
      <c r="G27" s="41">
        <v>0</v>
      </c>
      <c r="H27" s="42"/>
      <c r="I27" s="42"/>
      <c r="J27" s="41">
        <v>3</v>
      </c>
      <c r="K27" s="4" t="s">
        <v>48</v>
      </c>
      <c r="L27" s="4"/>
      <c r="P27" s="32" t="s">
        <v>45</v>
      </c>
      <c r="Q27" s="33" t="s">
        <v>46</v>
      </c>
    </row>
    <row r="28" spans="1:17" ht="18" customHeight="1">
      <c r="A28" s="4" t="s">
        <v>49</v>
      </c>
      <c r="B28" s="4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50</v>
      </c>
      <c r="B30" s="4"/>
      <c r="C30" s="4"/>
      <c r="D30" s="76"/>
      <c r="E30" s="76" t="s">
        <v>51</v>
      </c>
      <c r="F30" s="76"/>
      <c r="G30" s="76"/>
      <c r="H30" s="28"/>
      <c r="I30" s="28"/>
      <c r="J30" s="4" t="s">
        <v>50</v>
      </c>
      <c r="M30" s="76"/>
      <c r="N30" s="76"/>
      <c r="O30" s="76" t="s">
        <v>150</v>
      </c>
      <c r="P30" s="76"/>
      <c r="Q30" s="76"/>
    </row>
  </sheetData>
  <printOptions/>
  <pageMargins left="0.75" right="0.36" top="0.26" bottom="1" header="0.12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Wolfgang Hasenkamp</cp:lastModifiedBy>
  <cp:lastPrinted>2005-01-27T12:19:36Z</cp:lastPrinted>
  <dcterms:created xsi:type="dcterms:W3CDTF">2006-02-13T17:39:53Z</dcterms:created>
  <dcterms:modified xsi:type="dcterms:W3CDTF">2006-02-13T18:29:26Z</dcterms:modified>
  <cp:category/>
  <cp:version/>
  <cp:contentType/>
  <cp:contentStatus/>
</cp:coreProperties>
</file>