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665" windowHeight="11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<sst xmlns="http://schemas.openxmlformats.org/spreadsheetml/2006/main" count="40" uniqueCount="31">
  <si>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Dinslaken</t>
  </si>
  <si>
    <t>Name</t>
  </si>
  <si>
    <t>Holz</t>
  </si>
  <si>
    <t>Duisburg</t>
  </si>
  <si>
    <t>Wülfrath</t>
  </si>
  <si>
    <t xml:space="preserve">Summe:  </t>
  </si>
  <si>
    <t>1. Platz</t>
  </si>
  <si>
    <t>2. Platz</t>
  </si>
  <si>
    <t>3. Platz</t>
  </si>
  <si>
    <t>Remscheid</t>
  </si>
  <si>
    <t>4. Platz</t>
  </si>
  <si>
    <t>W. Hasenkamp</t>
  </si>
  <si>
    <t>4 Städte - Seniorenturnier in Remscheid (01.07.17)</t>
  </si>
  <si>
    <t>5 in die Wertung !</t>
  </si>
  <si>
    <t>Keglervereinigung Wülfrath  e.V.</t>
  </si>
  <si>
    <t xml:space="preserve"> Hans Trestik</t>
  </si>
  <si>
    <t xml:space="preserve"> Lothar Knorr</t>
  </si>
  <si>
    <t xml:space="preserve"> Uwe Dolar</t>
  </si>
  <si>
    <t xml:space="preserve"> Ewald Kempken</t>
  </si>
  <si>
    <t xml:space="preserve"> Christoph Kahl</t>
  </si>
  <si>
    <t xml:space="preserve"> Wolfg. Hasenkamp</t>
  </si>
  <si>
    <t xml:space="preserve"> Klaus Helmes</t>
  </si>
  <si>
    <t xml:space="preserve"> Klaus-D. Lang</t>
  </si>
  <si>
    <t xml:space="preserve"> Werner Springer</t>
  </si>
  <si>
    <t xml:space="preserve"> Andreas Butz</t>
  </si>
  <si>
    <t xml:space="preserve"> Volker Stieg</t>
  </si>
  <si>
    <t xml:space="preserve"> Rolf Wiegershaus</t>
  </si>
  <si>
    <t xml:space="preserve"> Carsten Ziemke</t>
  </si>
  <si>
    <t xml:space="preserve"> Lothar Herzig</t>
  </si>
  <si>
    <t xml:space="preserve"> Wolfgang Freihoff</t>
  </si>
  <si>
    <t xml:space="preserve"> Jürgen Rauenhoff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</si>
</sst>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b/>
      <sz val="22"/>
      <name val="Times New Roman"/>
      <family val="1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i/>
      <sz val="14"/>
      <name val="Amaze"/>
      <family val="0"/>
    </font>
    <font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90" zoomScaleNormal="90" workbookViewId="0" topLeftCell="A1">
      <selection activeCell="A18" sqref="A18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22.7109375" style="0" customWidth="1"/>
    <col min="4" max="4" width="9.140625" style="0" customWidth="1"/>
    <col min="5" max="5" width="4.8515625" style="0" customWidth="1"/>
    <col min="6" max="6" width="22.7109375" style="0" customWidth="1"/>
    <col min="7" max="7" width="9.00390625" style="0" customWidth="1"/>
    <col min="8" max="8" width="22.7109375" style="0" customWidth="1"/>
    <col min="9" max="9" width="9.7109375" style="0" customWidth="1"/>
    <col min="13" max="13" width="11.421875" style="26" customWidth="1"/>
  </cols>
  <sheetData>
    <row r="1" spans="2:8" ht="36" customHeight="1">
      <c r="B1" s="36" t="s">
        <v>14</v>
      </c>
      <c r="C1" s="36"/>
      <c r="D1" s="36"/>
      <c r="E1" s="36"/>
      <c r="F1" s="36"/>
      <c r="G1" s="36"/>
      <c r="H1" s="36"/>
    </row>
    <row r="2" spans="1:8" ht="34.5" customHeight="1">
      <c r="A2" s="5"/>
      <c r="B2" s="37" t="s">
        <v>12</v>
      </c>
      <c r="C2" s="37"/>
      <c r="D2" s="37"/>
      <c r="E2" s="37"/>
      <c r="F2" s="37"/>
      <c r="G2" s="37"/>
      <c r="H2" s="37"/>
    </row>
    <row r="3" s="1" customFormat="1" ht="12.75" customHeight="1">
      <c r="M3" s="27"/>
    </row>
    <row r="4" spans="1:13" s="1" customFormat="1" ht="30" customHeight="1">
      <c r="A4" s="34" t="s">
        <v>0</v>
      </c>
      <c r="B4" s="33"/>
      <c r="C4" s="38" t="s">
        <v>3</v>
      </c>
      <c r="D4" s="39"/>
      <c r="E4" s="6"/>
      <c r="F4" s="40" t="s">
        <v>9</v>
      </c>
      <c r="G4" s="39"/>
      <c r="H4" s="38" t="s">
        <v>4</v>
      </c>
      <c r="I4" s="39"/>
      <c r="M4" s="27"/>
    </row>
    <row r="5" spans="1:13" s="2" customFormat="1" ht="30" customHeight="1">
      <c r="A5" s="7" t="s">
        <v>1</v>
      </c>
      <c r="B5" s="8" t="s">
        <v>2</v>
      </c>
      <c r="C5" s="7" t="s">
        <v>3</v>
      </c>
      <c r="D5" s="9" t="s">
        <v>2</v>
      </c>
      <c r="E5" s="10"/>
      <c r="F5" s="7" t="s">
        <v>1</v>
      </c>
      <c r="G5" s="8" t="s">
        <v>2</v>
      </c>
      <c r="H5" s="7" t="s">
        <v>1</v>
      </c>
      <c r="I5" s="8" t="s">
        <v>2</v>
      </c>
      <c r="L5" s="27"/>
      <c r="M5" s="27"/>
    </row>
    <row r="6" spans="1:13" s="1" customFormat="1" ht="30" customHeight="1">
      <c r="A6" s="11" t="s">
        <v>15</v>
      </c>
      <c r="B6" s="30">
        <v>610</v>
      </c>
      <c r="C6" s="11"/>
      <c r="D6" s="30"/>
      <c r="E6" s="23">
        <v>1</v>
      </c>
      <c r="F6" s="11" t="s">
        <v>24</v>
      </c>
      <c r="G6" s="30">
        <v>839</v>
      </c>
      <c r="H6" s="11" t="s">
        <v>19</v>
      </c>
      <c r="I6" s="30">
        <v>774</v>
      </c>
      <c r="L6" s="27"/>
      <c r="M6" s="27"/>
    </row>
    <row r="7" spans="1:13" s="1" customFormat="1" ht="30" customHeight="1">
      <c r="A7" s="12" t="s">
        <v>30</v>
      </c>
      <c r="B7" s="29">
        <v>601</v>
      </c>
      <c r="C7" s="12"/>
      <c r="D7" s="16"/>
      <c r="E7" s="24">
        <v>2</v>
      </c>
      <c r="F7" s="12" t="s">
        <v>25</v>
      </c>
      <c r="G7" s="16">
        <v>829</v>
      </c>
      <c r="H7" s="12" t="s">
        <v>20</v>
      </c>
      <c r="I7" s="29">
        <v>697</v>
      </c>
      <c r="L7" s="27"/>
      <c r="M7" s="27"/>
    </row>
    <row r="8" spans="1:13" s="1" customFormat="1" ht="30" customHeight="1">
      <c r="A8" s="12" t="s">
        <v>16</v>
      </c>
      <c r="B8" s="16">
        <v>614</v>
      </c>
      <c r="C8" s="12"/>
      <c r="D8" s="16"/>
      <c r="E8" s="24">
        <v>3</v>
      </c>
      <c r="F8" s="12" t="s">
        <v>26</v>
      </c>
      <c r="G8" s="16">
        <v>684</v>
      </c>
      <c r="H8" s="12" t="s">
        <v>21</v>
      </c>
      <c r="I8" s="16">
        <v>687</v>
      </c>
      <c r="L8" s="27"/>
      <c r="M8" s="27"/>
    </row>
    <row r="9" spans="1:13" s="1" customFormat="1" ht="30" customHeight="1">
      <c r="A9" s="12" t="s">
        <v>17</v>
      </c>
      <c r="B9" s="16">
        <v>680</v>
      </c>
      <c r="C9" s="12"/>
      <c r="D9" s="16"/>
      <c r="E9" s="24">
        <v>4</v>
      </c>
      <c r="F9" s="12" t="s">
        <v>27</v>
      </c>
      <c r="G9" s="29">
        <v>799</v>
      </c>
      <c r="H9" s="12" t="s">
        <v>22</v>
      </c>
      <c r="I9" s="16">
        <v>699</v>
      </c>
      <c r="M9" s="27"/>
    </row>
    <row r="10" spans="1:13" s="1" customFormat="1" ht="30" customHeight="1">
      <c r="A10" s="12" t="s">
        <v>18</v>
      </c>
      <c r="B10" s="16">
        <v>678</v>
      </c>
      <c r="C10" s="12"/>
      <c r="D10" s="29"/>
      <c r="E10" s="24">
        <v>5</v>
      </c>
      <c r="F10" s="12" t="s">
        <v>28</v>
      </c>
      <c r="G10" s="16">
        <v>752</v>
      </c>
      <c r="H10" s="12" t="s">
        <v>23</v>
      </c>
      <c r="I10" s="16">
        <v>653</v>
      </c>
      <c r="M10" s="27"/>
    </row>
    <row r="11" spans="1:13" s="1" customFormat="1" ht="30" customHeight="1">
      <c r="A11" s="13"/>
      <c r="B11" s="17"/>
      <c r="C11" s="13"/>
      <c r="D11" s="17"/>
      <c r="E11" s="25">
        <v>6</v>
      </c>
      <c r="F11" s="13" t="s">
        <v>29</v>
      </c>
      <c r="G11" s="17">
        <v>686</v>
      </c>
      <c r="H11" s="13"/>
      <c r="I11" s="17"/>
      <c r="M11" s="27"/>
    </row>
    <row r="12" spans="1:13" s="1" customFormat="1" ht="30" customHeight="1">
      <c r="A12" s="14" t="s">
        <v>5</v>
      </c>
      <c r="B12" s="8">
        <f>IF(B11="",SUM(B6:B10),(SUM(B6:B11)-MIN(B6:B11)))</f>
        <v>3183</v>
      </c>
      <c r="C12" s="15" t="s">
        <v>5</v>
      </c>
      <c r="D12" s="8">
        <f>IF(D11="",SUM(D6:D10),(SUM(D6:D11)-MIN(D6:D11)))</f>
        <v>0</v>
      </c>
      <c r="E12" s="10"/>
      <c r="F12" s="14" t="s">
        <v>5</v>
      </c>
      <c r="G12" s="8">
        <f>IF(G11="",SUM(G6:G10),(SUM(G6:G11)-MIN(G6:G11)))</f>
        <v>3905</v>
      </c>
      <c r="H12" s="15" t="s">
        <v>5</v>
      </c>
      <c r="I12" s="8">
        <f>IF(I11="",SUM(I6:I10),(SUM(I6:I11)-MIN(I6:I11)))</f>
        <v>3510</v>
      </c>
      <c r="M12" s="27"/>
    </row>
    <row r="13" spans="1:13" s="20" customFormat="1" ht="24.75" customHeight="1">
      <c r="A13" s="18"/>
      <c r="B13" s="18">
        <f>(MAX(B12,D12,G12,I12)-B12)*-1</f>
        <v>-722</v>
      </c>
      <c r="C13" s="18"/>
      <c r="D13" s="18">
        <f>(MAX(B12,D12,G12,I12)-D12)*-1</f>
        <v>-3905</v>
      </c>
      <c r="E13" s="19"/>
      <c r="F13" s="18"/>
      <c r="G13" s="19">
        <f>(MAX(B12,D12,G12,I12,)-G12)*-1</f>
        <v>0</v>
      </c>
      <c r="H13" s="18"/>
      <c r="I13" s="19">
        <f>(MAX(B12,D12,G12,I12)-I12)*-1</f>
        <v>-395</v>
      </c>
      <c r="M13" s="28"/>
    </row>
    <row r="14" spans="1:13" s="1" customFormat="1" ht="24" customHeight="1">
      <c r="A14" s="35" t="s">
        <v>13</v>
      </c>
      <c r="B14" s="3"/>
      <c r="C14" s="4"/>
      <c r="D14" s="3"/>
      <c r="E14" s="3"/>
      <c r="F14" s="4"/>
      <c r="G14" s="3"/>
      <c r="H14" s="4"/>
      <c r="I14" s="3"/>
      <c r="M14" s="27"/>
    </row>
    <row r="15" spans="1:13" s="1" customFormat="1" ht="24.75" customHeight="1">
      <c r="A15" s="4"/>
      <c r="B15" s="3"/>
      <c r="C15" s="31" t="s">
        <v>6</v>
      </c>
      <c r="D15" s="42" t="str">
        <f>IF(Tabelle2!C1=1,Tabelle2!A1,IF(Tabelle2!C2=1,Tabelle2!A2,IF(Tabelle2!C3=1,Tabelle2!A3,Tabelle2!A4)))</f>
        <v>Remscheid</v>
      </c>
      <c r="E15" s="42"/>
      <c r="F15" s="42"/>
      <c r="G15" s="31">
        <f>MAX(B12,D12,G12,I12)</f>
        <v>3905</v>
      </c>
      <c r="H15" s="3"/>
      <c r="I15" s="3"/>
      <c r="M15" s="27"/>
    </row>
    <row r="16" spans="1:13" s="1" customFormat="1" ht="24.75" customHeight="1">
      <c r="A16" s="4"/>
      <c r="B16" s="3"/>
      <c r="C16" s="21" t="s">
        <v>7</v>
      </c>
      <c r="D16" s="41" t="str">
        <f>IF(Tabelle2!C1=2,Tabelle2!A1,IF(Tabelle2!C2=2,Tabelle2!A2,IF(Tabelle2!C3=2,Tabelle2!A3,Tabelle2!A4)))</f>
        <v>Wülfrath</v>
      </c>
      <c r="E16" s="41"/>
      <c r="F16" s="41"/>
      <c r="G16" s="21">
        <f>IF(Tabelle2!C1=2,Tabelle2!B1,IF(Tabelle2!C2=2,Tabelle2!B2,IF(Tabelle2!C3=2,Tabelle2!B3,Tabelle2!B4)))</f>
        <v>3510</v>
      </c>
      <c r="H16" s="3"/>
      <c r="I16" s="3"/>
      <c r="M16" s="27"/>
    </row>
    <row r="17" spans="1:13" s="1" customFormat="1" ht="24.75" customHeight="1">
      <c r="A17" s="4"/>
      <c r="B17" s="3"/>
      <c r="C17" s="22" t="s">
        <v>8</v>
      </c>
      <c r="D17" s="41" t="str">
        <f>IF(Tabelle2!C1=3,Tabelle2!A1,IF(Tabelle2!C2=3,Tabelle2!A2,IF(Tabelle2!C3=3,Tabelle2!A3,Tabelle2!A4)))</f>
        <v>Dinslaken</v>
      </c>
      <c r="E17" s="41"/>
      <c r="F17" s="41"/>
      <c r="G17" s="22">
        <f>IF(Tabelle2!C1=3,Tabelle2!B1,IF(Tabelle2!C2=3,Tabelle2!B2,IF(Tabelle2!C3=3,Tabelle2!B3,Tabelle2!B4)))</f>
        <v>3183</v>
      </c>
      <c r="H17" s="3"/>
      <c r="M17" s="27"/>
    </row>
    <row r="18" spans="3:9" ht="24.75" customHeight="1">
      <c r="C18" s="22" t="s">
        <v>10</v>
      </c>
      <c r="D18" s="41" t="str">
        <f>IF(Tabelle2!C1=4,Tabelle2!A4,IF(Tabelle2!C2=4,Tabelle2!A2,IF(Tabelle2!C3=4,Tabelle2!A3,Tabelle2!A4)))</f>
        <v>Duisburg</v>
      </c>
      <c r="E18" s="41"/>
      <c r="F18" s="41"/>
      <c r="G18" s="22">
        <f>IF(Tabelle2!C1=4,Tabelle2!B1,IF(Tabelle2!C2=4,Tabelle2!B2,IF(Tabelle2!C3=4,Tabelle2!B3,Tabelle2!B4)))</f>
        <v>0</v>
      </c>
      <c r="I18" s="32" t="s">
        <v>11</v>
      </c>
    </row>
  </sheetData>
  <mergeCells count="9">
    <mergeCell ref="D18:F18"/>
    <mergeCell ref="D15:F15"/>
    <mergeCell ref="D16:F16"/>
    <mergeCell ref="D17:F17"/>
    <mergeCell ref="B1:H1"/>
    <mergeCell ref="B2:H2"/>
    <mergeCell ref="C4:D4"/>
    <mergeCell ref="F4:G4"/>
    <mergeCell ref="H4:I4"/>
  </mergeCells>
  <conditionalFormatting sqref="A13:I13">
    <cfRule type="cellIs" priority="1" dxfId="0" operator="lessThan" stopIfTrue="1">
      <formula>0</formula>
    </cfRule>
  </conditionalFormatting>
  <conditionalFormatting sqref="B6:B11 D6:D11">
    <cfRule type="cellIs" priority="2" dxfId="0" operator="greaterThan" stopIfTrue="1">
      <formula>799</formula>
    </cfRule>
    <cfRule type="cellIs" priority="3" dxfId="1" operator="between" stopIfTrue="1">
      <formula>700</formula>
      <formula>799</formula>
    </cfRule>
    <cfRule type="cellIs" priority="4" dxfId="2" operator="lessThan" stopIfTrue="1">
      <formula>700</formula>
    </cfRule>
  </conditionalFormatting>
  <conditionalFormatting sqref="G6:G11 I6:I11">
    <cfRule type="cellIs" priority="5" dxfId="0" operator="greaterThan" stopIfTrue="1">
      <formula>799</formula>
    </cfRule>
    <cfRule type="cellIs" priority="6" dxfId="1" operator="between" stopIfTrue="1">
      <formula>700</formula>
      <formula>799</formula>
    </cfRule>
    <cfRule type="cellIs" priority="7" dxfId="2" operator="between" stopIfTrue="1">
      <formula>600</formula>
      <formula>699</formula>
    </cfRule>
  </conditionalFormatting>
  <printOptions/>
  <pageMargins left="0.77" right="0.2" top="0.24" bottom="0.32" header="0.15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A7" sqref="A7"/>
    </sheetView>
  </sheetViews>
  <sheetFormatPr defaultColWidth="11.421875" defaultRowHeight="12.75"/>
  <sheetData>
    <row r="1" spans="1:3" ht="12.75">
      <c r="A1" t="str">
        <f>Tabelle1!A4</f>
        <v>Dinslaken</v>
      </c>
      <c r="B1">
        <f>Tabelle1!B12</f>
        <v>3183</v>
      </c>
      <c r="C1">
        <f>RANK(B1,B1:B4,0)</f>
        <v>3</v>
      </c>
    </row>
    <row r="2" spans="1:3" ht="12.75">
      <c r="A2" t="str">
        <f>Tabelle1!C4</f>
        <v>Duisburg</v>
      </c>
      <c r="B2">
        <f>Tabelle1!D12</f>
        <v>0</v>
      </c>
      <c r="C2">
        <f>RANK(B2,B1:B4,0)</f>
        <v>4</v>
      </c>
    </row>
    <row r="3" spans="1:3" ht="12.75">
      <c r="A3" t="str">
        <f>Tabelle1!F4</f>
        <v>Remscheid</v>
      </c>
      <c r="B3">
        <f>Tabelle1!G12</f>
        <v>3905</v>
      </c>
      <c r="C3">
        <f>RANK(B3,B1:B4,0)</f>
        <v>1</v>
      </c>
    </row>
    <row r="4" spans="1:3" ht="12.75">
      <c r="A4" t="str">
        <f>Tabelle1!H4</f>
        <v>Wülfrath</v>
      </c>
      <c r="B4">
        <f>Tabelle1!I12</f>
        <v>3510</v>
      </c>
      <c r="C4">
        <f>RANK(B4,B1:B4,0)</f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Hasenkamp</dc:creator>
  <cp:keywords/>
  <dc:description/>
  <cp:lastModifiedBy>Wolfg. Hasenkamp</cp:lastModifiedBy>
  <cp:lastPrinted>2017-07-01T15:37:02Z</cp:lastPrinted>
  <dcterms:created xsi:type="dcterms:W3CDTF">2004-06-08T10:23:17Z</dcterms:created>
  <dcterms:modified xsi:type="dcterms:W3CDTF">2017-07-01T15:44:47Z</dcterms:modified>
  <cp:category/>
  <cp:version/>
  <cp:contentType/>
  <cp:contentStatus/>
</cp:coreProperties>
</file>